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 del Periodo" sheetId="2" state="visible" r:id="rId2"/>
    <sheet xmlns:r="http://schemas.openxmlformats.org/officeDocument/2006/relationships" name="Compras - Credito Fiscal" sheetId="3" state="visible" r:id="rId3"/>
    <sheet xmlns:r="http://schemas.openxmlformats.org/officeDocument/2006/relationships" name="Ventas - Debito Fiscal" sheetId="4" state="visible" r:id="rId4"/>
    <sheet xmlns:r="http://schemas.openxmlformats.org/officeDocument/2006/relationships" name="Estado de Cuenta ITBMS" sheetId="5" state="visible" r:id="rId5"/>
    <sheet xmlns:r="http://schemas.openxmlformats.org/officeDocument/2006/relationships" name="Clave de Respuestas" sheetId="6" state="visible" r:id="rId6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&quot;B/&quot;#,##0.00"/>
  </numFmts>
  <fonts count="2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D5E8F0"/>
      <sz val="8"/>
    </font>
    <font>
      <name val="Arial"/>
      <charset val="1"/>
      <family val="0"/>
      <color rgb="FF000000"/>
      <sz val="9"/>
    </font>
    <font>
      <name val="Arial"/>
      <charset val="1"/>
      <family val="0"/>
      <b val="1"/>
      <color rgb="FFFFFFFF"/>
      <sz val="9"/>
    </font>
    <font>
      <name val="Arial"/>
      <charset val="1"/>
      <family val="0"/>
      <color rgb="FF1A5276"/>
      <sz val="9"/>
    </font>
    <font>
      <name val="Arial"/>
      <charset val="1"/>
      <family val="0"/>
      <color rgb="FF006064"/>
      <sz val="9"/>
    </font>
    <font>
      <name val="Arial"/>
      <charset val="1"/>
      <family val="0"/>
      <color rgb="FFE67E22"/>
      <sz val="9"/>
    </font>
    <font>
      <name val="Arial"/>
      <charset val="1"/>
      <family val="0"/>
      <color rgb="FFC0392B"/>
      <sz val="9"/>
    </font>
    <font>
      <name val="Arial"/>
      <charset val="1"/>
      <family val="0"/>
      <color rgb="FF1E6B3C"/>
      <sz val="9"/>
    </font>
    <font>
      <name val="Arial"/>
      <charset val="1"/>
      <family val="0"/>
      <b val="1"/>
      <color rgb="FFC0392B"/>
      <sz val="9"/>
    </font>
    <font>
      <name val="Arial"/>
      <charset val="1"/>
      <family val="0"/>
      <b val="1"/>
      <color rgb="FFE67E22"/>
      <sz val="9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1A5276"/>
      <sz val="9"/>
    </font>
    <font>
      <name val="Arial"/>
      <charset val="1"/>
      <family val="0"/>
      <b val="1"/>
      <color rgb="FFFFFFFF"/>
      <sz val="8"/>
    </font>
    <font>
      <name val="Arial"/>
      <charset val="1"/>
      <family val="0"/>
      <b val="1"/>
      <color rgb="FF1E6B3C"/>
      <sz val="9"/>
    </font>
    <font>
      <name val="Arial"/>
      <charset val="1"/>
      <family val="0"/>
      <i val="1"/>
      <color rgb="FF555555"/>
      <sz val="8"/>
    </font>
    <font>
      <name val="Arial"/>
      <charset val="1"/>
      <family val="0"/>
      <b val="1"/>
      <color rgb="FF006064"/>
      <sz val="9"/>
    </font>
    <font>
      <name val="Arial"/>
      <charset val="1"/>
      <family val="0"/>
      <b val="1"/>
      <color rgb="FF1E6B3C"/>
      <sz val="10"/>
    </font>
    <font>
      <name val="Arial"/>
      <charset val="1"/>
      <family val="0"/>
      <b val="1"/>
      <color rgb="FF006064"/>
      <sz val="10"/>
    </font>
    <font>
      <name val="Arial"/>
      <charset val="1"/>
      <family val="0"/>
      <i val="1"/>
      <color rgb="FF006064"/>
      <sz val="8"/>
    </font>
    <font>
      <name val="Arial"/>
      <charset val="1"/>
      <family val="0"/>
      <color rgb="FFC0392B"/>
      <sz val="8"/>
    </font>
    <font>
      <name val="Arial"/>
      <charset val="1"/>
      <family val="0"/>
      <color rgb="FF1E6B3C"/>
      <sz val="8"/>
    </font>
    <font>
      <name val="Arial"/>
      <charset val="1"/>
      <family val="0"/>
      <color rgb="FF1A5276"/>
      <sz val="8"/>
    </font>
    <font>
      <name val="Arial"/>
      <charset val="1"/>
      <family val="0"/>
      <color rgb="FF006064"/>
      <sz val="8"/>
    </font>
    <font>
      <b val="1"/>
      <color rgb="008C1D1D"/>
    </font>
  </fonts>
  <fills count="16">
    <fill>
      <patternFill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E8F4F8"/>
      </patternFill>
    </fill>
    <fill>
      <patternFill patternType="solid">
        <fgColor rgb="FF1A5276"/>
        <bgColor rgb="FF006064"/>
      </patternFill>
    </fill>
    <fill>
      <patternFill patternType="solid">
        <fgColor rgb="FFE8F4F8"/>
        <bgColor rgb="FFE0F7FA"/>
      </patternFill>
    </fill>
    <fill>
      <patternFill patternType="solid">
        <fgColor rgb="FFE0F7FA"/>
        <bgColor rgb="FFE8F4F8"/>
      </patternFill>
    </fill>
    <fill>
      <patternFill patternType="solid">
        <fgColor rgb="FFFAE5D3"/>
        <bgColor rgb="FFFADBD8"/>
      </patternFill>
    </fill>
    <fill>
      <patternFill patternType="solid">
        <fgColor rgb="FFFADBD8"/>
        <bgColor rgb="FFFAE5D3"/>
      </patternFill>
    </fill>
    <fill>
      <patternFill patternType="solid">
        <fgColor rgb="FFE8F5E9"/>
        <bgColor rgb="FFE8F4F8"/>
      </patternFill>
    </fill>
    <fill>
      <patternFill patternType="solid">
        <fgColor rgb="FFD5E8F0"/>
        <bgColor rgb="FFE0F7FA"/>
      </patternFill>
    </fill>
    <fill>
      <patternFill patternType="solid">
        <fgColor rgb="FFFFFF99"/>
        <bgColor rgb="FFFAE5D3"/>
      </patternFill>
    </fill>
    <fill>
      <patternFill patternType="solid">
        <fgColor rgb="FF1E6B3C"/>
        <bgColor rgb="FF006064"/>
      </patternFill>
    </fill>
    <fill>
      <patternFill patternType="solid">
        <fgColor rgb="FF006064"/>
        <bgColor rgb="FF1A5276"/>
      </patternFill>
    </fill>
    <fill>
      <patternFill patternType="solid">
        <fgColor rgb="FFC0392B"/>
        <bgColor rgb="FF993366"/>
      </patternFill>
    </fill>
  </fills>
  <borders count="1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1A5276"/>
      </left>
      <right style="thin">
        <color rgb="FF1A5276"/>
      </right>
      <top style="thin">
        <color rgb="FF1A5276"/>
      </top>
      <bottom style="thin">
        <color rgb="FF1A5276"/>
      </bottom>
      <diagonal/>
    </border>
    <border>
      <left style="thin">
        <color rgb="FF1E6B3C"/>
      </left>
      <right style="thin">
        <color rgb="FF1E6B3C"/>
      </right>
      <top style="thin">
        <color rgb="FF1E6B3C"/>
      </top>
      <bottom style="thin">
        <color rgb="FF1E6B3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1E6B3C"/>
      </left>
      <right/>
      <top style="thin">
        <color rgb="FF1E6B3C"/>
      </top>
      <bottom style="thin">
        <color rgb="FF1E6B3C"/>
      </bottom>
      <diagonal/>
    </border>
    <border>
      <left style="thin">
        <color rgb="FF1A5276"/>
      </left>
      <right/>
      <top style="thin">
        <color rgb="FF1A5276"/>
      </top>
      <bottom style="thin">
        <color rgb="FF1A5276"/>
      </bottom>
      <diagonal/>
    </border>
    <border>
      <left style="thin">
        <color rgb="FF006064"/>
      </left>
      <right style="thin">
        <color rgb="FF006064"/>
      </right>
      <top style="thin">
        <color rgb="FF006064"/>
      </top>
      <bottom style="thin">
        <color rgb="FF006064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1E6B3C"/>
      </top>
      <bottom/>
      <diagonal/>
    </border>
    <border>
      <left/>
      <right/>
      <top style="thin">
        <color rgb="FF1E6B3C"/>
      </top>
      <bottom style="thin">
        <color rgb="FF1E6B3C"/>
      </bottom>
      <diagonal/>
    </border>
    <border>
      <left/>
      <right/>
      <top style="thin">
        <color rgb="FF1A5276"/>
      </top>
      <bottom/>
      <diagonal/>
    </border>
    <border>
      <left/>
      <right/>
      <top style="thin">
        <color rgb="FF1A5276"/>
      </top>
      <bottom style="thin">
        <color rgb="FF1A5276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52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left" vertical="center" wrapText="1"/>
    </xf>
    <xf numFmtId="0" fontId="7" fillId="5" borderId="0" applyAlignment="1" pivotButton="0" quotePrefix="0" xfId="0">
      <alignment horizontal="left" vertical="center" wrapText="1"/>
    </xf>
    <xf numFmtId="0" fontId="8" fillId="6" borderId="0" applyAlignment="1" pivotButton="0" quotePrefix="0" xfId="0">
      <alignment horizontal="left" vertical="center" wrapText="1"/>
    </xf>
    <xf numFmtId="0" fontId="9" fillId="7" borderId="0" applyAlignment="1" pivotButton="0" quotePrefix="0" xfId="0">
      <alignment horizontal="left" vertical="center" wrapText="1"/>
    </xf>
    <xf numFmtId="0" fontId="10" fillId="8" borderId="0" applyAlignment="1" pivotButton="0" quotePrefix="0" xfId="0">
      <alignment horizontal="left" vertical="center" wrapText="1"/>
    </xf>
    <xf numFmtId="0" fontId="11" fillId="9" borderId="0" applyAlignment="1" pivotButton="0" quotePrefix="0" xfId="0">
      <alignment horizontal="left" vertical="center" wrapText="1"/>
    </xf>
    <xf numFmtId="0" fontId="12" fillId="10" borderId="0" applyAlignment="1" pivotButton="0" quotePrefix="0" xfId="0">
      <alignment horizontal="left" vertical="center" wrapText="1"/>
    </xf>
    <xf numFmtId="0" fontId="13" fillId="9" borderId="0" applyAlignment="1" pivotButton="0" quotePrefix="0" xfId="0">
      <alignment horizontal="left" vertical="center" wrapText="1"/>
    </xf>
    <xf numFmtId="0" fontId="14" fillId="8" borderId="0" applyAlignment="1" pivotButton="0" quotePrefix="0" xfId="0">
      <alignment horizontal="left" vertical="center" wrapText="1"/>
    </xf>
    <xf numFmtId="0" fontId="1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16" fillId="11" borderId="1" applyAlignment="1" pivotButton="0" quotePrefix="0" xfId="0">
      <alignment horizontal="left" vertical="center"/>
    </xf>
    <xf numFmtId="49" fontId="8" fillId="12" borderId="1" applyAlignment="1" pivotButton="0" quotePrefix="0" xfId="0">
      <alignment horizontal="left" vertical="center"/>
    </xf>
    <xf numFmtId="164" fontId="8" fillId="12" borderId="1" applyAlignment="1" pivotButton="0" quotePrefix="0" xfId="0">
      <alignment horizontal="right" vertical="center"/>
    </xf>
    <xf numFmtId="0" fontId="17" fillId="5" borderId="2" applyAlignment="1" pivotButton="0" quotePrefix="0" xfId="0">
      <alignment horizontal="center" vertical="center" wrapText="1"/>
    </xf>
    <xf numFmtId="0" fontId="16" fillId="4" borderId="1" applyAlignment="1" pivotButton="0" quotePrefix="0" xfId="0">
      <alignment horizontal="center" vertical="center"/>
    </xf>
    <xf numFmtId="49" fontId="8" fillId="12" borderId="1" applyAlignment="1" pivotButton="0" quotePrefix="0" xfId="0">
      <alignment horizontal="left" vertical="center" wrapText="1"/>
    </xf>
    <xf numFmtId="49" fontId="8" fillId="12" borderId="1" applyAlignment="1" pivotButton="0" quotePrefix="0" xfId="0">
      <alignment horizontal="center" vertical="center"/>
    </xf>
    <xf numFmtId="10" fontId="6" fillId="4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49" fontId="6" fillId="4" borderId="1" applyAlignment="1" pivotButton="0" quotePrefix="0" xfId="0">
      <alignment horizontal="right" vertical="center"/>
    </xf>
    <xf numFmtId="0" fontId="16" fillId="6" borderId="1" applyAlignment="1" pivotButton="0" quotePrefix="0" xfId="0">
      <alignment horizontal="center" vertical="center"/>
    </xf>
    <xf numFmtId="10" fontId="6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49" fontId="6" fillId="6" borderId="1" applyAlignment="1" pivotButton="0" quotePrefix="0" xfId="0">
      <alignment horizontal="right" vertical="center"/>
    </xf>
    <xf numFmtId="0" fontId="7" fillId="5" borderId="2" applyAlignment="1" pivotButton="0" quotePrefix="0" xfId="0">
      <alignment horizontal="center" vertical="center"/>
    </xf>
    <xf numFmtId="0" fontId="0" fillId="5" borderId="0" applyAlignment="1" pivotButton="0" quotePrefix="0" xfId="0">
      <alignment horizontal="general" vertical="bottom"/>
    </xf>
    <xf numFmtId="164" fontId="7" fillId="5" borderId="1" applyAlignment="1" pivotButton="0" quotePrefix="0" xfId="0">
      <alignment horizontal="right" vertical="center"/>
    </xf>
    <xf numFmtId="164" fontId="18" fillId="10" borderId="3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17" fillId="5" borderId="2" applyAlignment="1" pivotButton="0" quotePrefix="0" xfId="0">
      <alignment horizontal="center" vertical="center"/>
    </xf>
    <xf numFmtId="0" fontId="8" fillId="6" borderId="4" applyAlignment="1" pivotButton="0" quotePrefix="0" xfId="0">
      <alignment horizontal="left" vertical="center"/>
    </xf>
    <xf numFmtId="0" fontId="8" fillId="4" borderId="4" applyAlignment="1" pivotButton="0" quotePrefix="0" xfId="0">
      <alignment horizontal="left" vertical="center"/>
    </xf>
    <xf numFmtId="0" fontId="15" fillId="13" borderId="5" applyAlignment="1" pivotButton="0" quotePrefix="0" xfId="0">
      <alignment horizontal="left" vertical="center"/>
    </xf>
    <xf numFmtId="0" fontId="19" fillId="4" borderId="1" applyAlignment="1" pivotButton="0" quotePrefix="0" xfId="0">
      <alignment horizontal="left" vertical="center" wrapText="1"/>
    </xf>
    <xf numFmtId="0" fontId="19" fillId="6" borderId="1" applyAlignment="1" pivotButton="0" quotePrefix="0" xfId="0">
      <alignment horizontal="left" vertical="center" wrapText="1"/>
    </xf>
    <xf numFmtId="0" fontId="15" fillId="5" borderId="6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/>
    </xf>
    <xf numFmtId="0" fontId="8" fillId="6" borderId="1" applyAlignment="1" pivotButton="0" quotePrefix="0" xfId="0">
      <alignment horizontal="left" vertical="center"/>
    </xf>
    <xf numFmtId="0" fontId="8" fillId="4" borderId="1" applyAlignment="1" pivotButton="0" quotePrefix="0" xfId="0">
      <alignment horizontal="left" vertical="center"/>
    </xf>
    <xf numFmtId="0" fontId="15" fillId="5" borderId="0" applyAlignment="1" pivotButton="0" quotePrefix="0" xfId="0">
      <alignment horizontal="left" vertical="center"/>
    </xf>
    <xf numFmtId="0" fontId="7" fillId="14" borderId="0" applyAlignment="1" pivotButton="0" quotePrefix="0" xfId="0">
      <alignment horizontal="left" vertical="center"/>
    </xf>
    <xf numFmtId="0" fontId="20" fillId="7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left" vertical="center"/>
    </xf>
    <xf numFmtId="164" fontId="9" fillId="7" borderId="1" applyAlignment="1" pivotButton="0" quotePrefix="0" xfId="0">
      <alignment horizontal="right" vertical="center"/>
    </xf>
    <xf numFmtId="0" fontId="20" fillId="4" borderId="1" applyAlignment="1" pivotButton="0" quotePrefix="0" xfId="0">
      <alignment horizontal="center" vertical="center"/>
    </xf>
    <xf numFmtId="164" fontId="9" fillId="4" borderId="1" applyAlignment="1" pivotButton="0" quotePrefix="0" xfId="0">
      <alignment horizontal="right" vertical="center"/>
    </xf>
    <xf numFmtId="0" fontId="0" fillId="14" borderId="0" applyAlignment="1" pivotButton="0" quotePrefix="0" xfId="0">
      <alignment horizontal="general" vertical="bottom"/>
    </xf>
    <xf numFmtId="0" fontId="15" fillId="14" borderId="0" applyAlignment="1" pivotButton="0" quotePrefix="0" xfId="0">
      <alignment horizontal="left" vertical="center"/>
    </xf>
    <xf numFmtId="164" fontId="20" fillId="7" borderId="3" applyAlignment="1" pivotButton="0" quotePrefix="0" xfId="0">
      <alignment horizontal="right" vertical="center"/>
    </xf>
    <xf numFmtId="0" fontId="21" fillId="10" borderId="3" applyAlignment="1" pivotButton="0" quotePrefix="0" xfId="0">
      <alignment horizontal="left" vertical="center"/>
    </xf>
    <xf numFmtId="0" fontId="22" fillId="7" borderId="7" applyAlignment="1" pivotButton="0" quotePrefix="0" xfId="0">
      <alignment horizontal="left" vertical="center"/>
    </xf>
    <xf numFmtId="164" fontId="20" fillId="7" borderId="1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0" fontId="23" fillId="7" borderId="0" applyAlignment="1" pivotButton="0" quotePrefix="0" xfId="0">
      <alignment horizontal="left" vertical="center" wrapText="1"/>
    </xf>
    <xf numFmtId="0" fontId="7" fillId="15" borderId="0" applyAlignment="1" pivotButton="0" quotePrefix="0" xfId="0">
      <alignment horizontal="center" vertical="center"/>
    </xf>
    <xf numFmtId="0" fontId="24" fillId="6" borderId="1" applyAlignment="1" pivotButton="0" quotePrefix="0" xfId="0">
      <alignment horizontal="center" vertical="center"/>
    </xf>
    <xf numFmtId="0" fontId="24" fillId="6" borderId="1" applyAlignment="1" pivotButton="0" quotePrefix="0" xfId="0">
      <alignment horizontal="left" vertical="center"/>
    </xf>
    <xf numFmtId="0" fontId="24" fillId="4" borderId="1" applyAlignment="1" pivotButton="0" quotePrefix="0" xfId="0">
      <alignment horizontal="center" vertical="center"/>
    </xf>
    <xf numFmtId="0" fontId="24" fillId="4" borderId="1" applyAlignment="1" pivotButton="0" quotePrefix="0" xfId="0">
      <alignment horizontal="left" vertical="center"/>
    </xf>
    <xf numFmtId="0" fontId="25" fillId="6" borderId="1" applyAlignment="1" pivotButton="0" quotePrefix="0" xfId="0">
      <alignment horizontal="center" vertical="center"/>
    </xf>
    <xf numFmtId="0" fontId="25" fillId="6" borderId="1" applyAlignment="1" pivotButton="0" quotePrefix="0" xfId="0">
      <alignment horizontal="left" vertical="center"/>
    </xf>
    <xf numFmtId="0" fontId="25" fillId="4" borderId="1" applyAlignment="1" pivotButton="0" quotePrefix="0" xfId="0">
      <alignment horizontal="center" vertical="center"/>
    </xf>
    <xf numFmtId="0" fontId="25" fillId="4" borderId="1" applyAlignment="1" pivotButton="0" quotePrefix="0" xfId="0">
      <alignment horizontal="left" vertical="center"/>
    </xf>
    <xf numFmtId="0" fontId="26" fillId="6" borderId="1" applyAlignment="1" pivotButton="0" quotePrefix="0" xfId="0">
      <alignment horizontal="center" vertical="center"/>
    </xf>
    <xf numFmtId="0" fontId="26" fillId="6" borderId="1" applyAlignment="1" pivotButton="0" quotePrefix="0" xfId="0">
      <alignment horizontal="left" vertical="center"/>
    </xf>
    <xf numFmtId="0" fontId="27" fillId="7" borderId="1" applyAlignment="1" pivotButton="0" quotePrefix="0" xfId="0">
      <alignment horizontal="center" vertical="center"/>
    </xf>
    <xf numFmtId="0" fontId="27" fillId="7" borderId="1" applyAlignment="1" pivotButton="0" quotePrefix="0" xfId="0">
      <alignment horizontal="left" vertical="center"/>
    </xf>
    <xf numFmtId="0" fontId="26" fillId="4" borderId="1" applyAlignment="1" pivotButton="0" quotePrefix="0" xfId="0">
      <alignment horizontal="center" vertical="center"/>
    </xf>
    <xf numFmtId="0" fontId="26" fillId="4" borderId="1" applyAlignment="1" pivotButton="0" quotePrefix="0" xfId="0">
      <alignment horizontal="left" vertical="center"/>
    </xf>
    <xf numFmtId="0" fontId="15" fillId="5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left" vertical="center" wrapText="1"/>
    </xf>
    <xf numFmtId="0" fontId="7" fillId="5" borderId="0" applyAlignment="1" pivotButton="0" quotePrefix="0" xfId="0">
      <alignment horizontal="left" vertical="center" wrapText="1"/>
    </xf>
    <xf numFmtId="0" fontId="8" fillId="6" borderId="0" applyAlignment="1" pivotButton="0" quotePrefix="0" xfId="0">
      <alignment horizontal="left" vertical="center" wrapText="1"/>
    </xf>
    <xf numFmtId="0" fontId="9" fillId="7" borderId="0" applyAlignment="1" pivotButton="0" quotePrefix="0" xfId="0">
      <alignment horizontal="left" vertical="center" wrapText="1"/>
    </xf>
    <xf numFmtId="0" fontId="10" fillId="8" borderId="0" applyAlignment="1" pivotButton="0" quotePrefix="0" xfId="0">
      <alignment horizontal="left" vertical="center" wrapText="1"/>
    </xf>
    <xf numFmtId="0" fontId="11" fillId="9" borderId="0" applyAlignment="1" pivotButton="0" quotePrefix="0" xfId="0">
      <alignment horizontal="left" vertical="center" wrapText="1"/>
    </xf>
    <xf numFmtId="0" fontId="12" fillId="10" borderId="0" applyAlignment="1" pivotButton="0" quotePrefix="0" xfId="0">
      <alignment horizontal="left" vertical="center" wrapText="1"/>
    </xf>
    <xf numFmtId="0" fontId="13" fillId="9" borderId="0" applyAlignment="1" pivotButton="0" quotePrefix="0" xfId="0">
      <alignment horizontal="left" vertical="center" wrapText="1"/>
    </xf>
    <xf numFmtId="0" fontId="14" fillId="8" borderId="0" applyAlignment="1" pivotButton="0" quotePrefix="0" xfId="0">
      <alignment horizontal="left" vertical="center" wrapText="1"/>
    </xf>
    <xf numFmtId="0" fontId="15" fillId="2" borderId="0" applyAlignment="1" pivotButton="0" quotePrefix="0" xfId="0">
      <alignment horizontal="center" vertical="center"/>
    </xf>
    <xf numFmtId="0" fontId="16" fillId="11" borderId="1" applyAlignment="1" pivotButton="0" quotePrefix="0" xfId="0">
      <alignment horizontal="left" vertical="center"/>
    </xf>
    <xf numFmtId="49" fontId="8" fillId="12" borderId="1" applyAlignment="1" pivotButton="0" quotePrefix="0" xfId="0">
      <alignment horizontal="left" vertical="center"/>
    </xf>
    <xf numFmtId="164" fontId="8" fillId="12" borderId="1" applyAlignment="1" pivotButton="0" quotePrefix="0" xfId="0">
      <alignment horizontal="right" vertical="center"/>
    </xf>
    <xf numFmtId="0" fontId="17" fillId="5" borderId="2" applyAlignment="1" pivotButton="0" quotePrefix="0" xfId="0">
      <alignment horizontal="center" vertical="center" wrapText="1"/>
    </xf>
    <xf numFmtId="0" fontId="16" fillId="4" borderId="1" applyAlignment="1" pivotButton="0" quotePrefix="0" xfId="0">
      <alignment horizontal="center" vertical="center"/>
    </xf>
    <xf numFmtId="49" fontId="8" fillId="12" borderId="1" applyAlignment="1" pivotButton="0" quotePrefix="0" xfId="0">
      <alignment horizontal="left" vertical="center" wrapText="1"/>
    </xf>
    <xf numFmtId="49" fontId="8" fillId="12" borderId="1" applyAlignment="1" pivotButton="0" quotePrefix="0" xfId="0">
      <alignment horizontal="center" vertical="center"/>
    </xf>
    <xf numFmtId="10" fontId="6" fillId="4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right" vertical="center"/>
    </xf>
    <xf numFmtId="49" fontId="6" fillId="4" borderId="1" applyAlignment="1" pivotButton="0" quotePrefix="0" xfId="0">
      <alignment horizontal="right" vertical="center"/>
    </xf>
    <xf numFmtId="0" fontId="16" fillId="6" borderId="1" applyAlignment="1" pivotButton="0" quotePrefix="0" xfId="0">
      <alignment horizontal="center" vertical="center"/>
    </xf>
    <xf numFmtId="10" fontId="6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49" fontId="6" fillId="6" borderId="1" applyAlignment="1" pivotButton="0" quotePrefix="0" xfId="0">
      <alignment horizontal="right" vertical="center"/>
    </xf>
    <xf numFmtId="0" fontId="7" fillId="5" borderId="2" applyAlignment="1" pivotButton="0" quotePrefix="0" xfId="0">
      <alignment horizontal="center" vertical="center"/>
    </xf>
    <xf numFmtId="0" fontId="0" fillId="5" borderId="0" applyAlignment="1" pivotButton="0" quotePrefix="0" xfId="0">
      <alignment horizontal="general" vertical="bottom"/>
    </xf>
    <xf numFmtId="164" fontId="7" fillId="5" borderId="1" applyAlignment="1" pivotButton="0" quotePrefix="0" xfId="0">
      <alignment horizontal="right" vertical="center"/>
    </xf>
    <xf numFmtId="164" fontId="18" fillId="10" borderId="3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17" fillId="5" borderId="2" applyAlignment="1" pivotButton="0" quotePrefix="0" xfId="0">
      <alignment horizontal="center" vertical="center"/>
    </xf>
    <xf numFmtId="0" fontId="8" fillId="6" borderId="4" applyAlignment="1" pivotButton="0" quotePrefix="0" xfId="0">
      <alignment horizontal="left" vertical="center"/>
    </xf>
    <xf numFmtId="0" fontId="0" fillId="0" borderId="9" pivotButton="0" quotePrefix="0" xfId="0"/>
    <xf numFmtId="0" fontId="8" fillId="4" borderId="4" applyAlignment="1" pivotButton="0" quotePrefix="0" xfId="0">
      <alignment horizontal="left" vertical="center"/>
    </xf>
    <xf numFmtId="0" fontId="15" fillId="13" borderId="5" applyAlignment="1" pivotButton="0" quotePrefix="0" xfId="0">
      <alignment horizontal="left" vertical="center"/>
    </xf>
    <xf numFmtId="0" fontId="0" fillId="0" borderId="11" pivotButton="0" quotePrefix="0" xfId="0"/>
    <xf numFmtId="0" fontId="19" fillId="4" borderId="1" applyAlignment="1" pivotButton="0" quotePrefix="0" xfId="0">
      <alignment horizontal="left" vertical="center" wrapText="1"/>
    </xf>
    <xf numFmtId="0" fontId="19" fillId="6" borderId="1" applyAlignment="1" pivotButton="0" quotePrefix="0" xfId="0">
      <alignment horizontal="left" vertical="center" wrapText="1"/>
    </xf>
    <xf numFmtId="0" fontId="15" fillId="5" borderId="6" applyAlignment="1" pivotButton="0" quotePrefix="0" xfId="0">
      <alignment horizontal="left" vertical="center"/>
    </xf>
    <xf numFmtId="0" fontId="0" fillId="0" borderId="13" pivotButton="0" quotePrefix="0" xfId="0"/>
    <xf numFmtId="0" fontId="7" fillId="3" borderId="0" applyAlignment="1" pivotButton="0" quotePrefix="0" xfId="0">
      <alignment horizontal="left" vertical="center"/>
    </xf>
    <xf numFmtId="0" fontId="8" fillId="6" borderId="1" applyAlignment="1" pivotButton="0" quotePrefix="0" xfId="0">
      <alignment horizontal="left" vertical="center"/>
    </xf>
    <xf numFmtId="0" fontId="8" fillId="4" borderId="1" applyAlignment="1" pivotButton="0" quotePrefix="0" xfId="0">
      <alignment horizontal="left" vertical="center"/>
    </xf>
    <xf numFmtId="0" fontId="15" fillId="5" borderId="0" applyAlignment="1" pivotButton="0" quotePrefix="0" xfId="0">
      <alignment horizontal="left" vertical="center"/>
    </xf>
    <xf numFmtId="0" fontId="7" fillId="14" borderId="0" applyAlignment="1" pivotButton="0" quotePrefix="0" xfId="0">
      <alignment horizontal="left" vertical="center"/>
    </xf>
    <xf numFmtId="0" fontId="20" fillId="7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left" vertical="center"/>
    </xf>
    <xf numFmtId="164" fontId="9" fillId="7" borderId="1" applyAlignment="1" pivotButton="0" quotePrefix="0" xfId="0">
      <alignment horizontal="right" vertical="center"/>
    </xf>
    <xf numFmtId="0" fontId="20" fillId="4" borderId="1" applyAlignment="1" pivotButton="0" quotePrefix="0" xfId="0">
      <alignment horizontal="center" vertical="center"/>
    </xf>
    <xf numFmtId="164" fontId="9" fillId="4" borderId="1" applyAlignment="1" pivotButton="0" quotePrefix="0" xfId="0">
      <alignment horizontal="right" vertical="center"/>
    </xf>
    <xf numFmtId="0" fontId="0" fillId="14" borderId="0" applyAlignment="1" pivotButton="0" quotePrefix="0" xfId="0">
      <alignment horizontal="general" vertical="bottom"/>
    </xf>
    <xf numFmtId="0" fontId="15" fillId="14" borderId="0" applyAlignment="1" pivotButton="0" quotePrefix="0" xfId="0">
      <alignment horizontal="left" vertical="center"/>
    </xf>
    <xf numFmtId="164" fontId="20" fillId="7" borderId="3" applyAlignment="1" pivotButton="0" quotePrefix="0" xfId="0">
      <alignment horizontal="right" vertical="center"/>
    </xf>
    <xf numFmtId="0" fontId="21" fillId="10" borderId="3" applyAlignment="1" pivotButton="0" quotePrefix="0" xfId="0">
      <alignment horizontal="left" vertical="center"/>
    </xf>
    <xf numFmtId="0" fontId="22" fillId="7" borderId="7" applyAlignment="1" pivotButton="0" quotePrefix="0" xfId="0">
      <alignment horizontal="left" vertical="center"/>
    </xf>
    <xf numFmtId="164" fontId="20" fillId="7" borderId="1" applyAlignment="1" pivotButton="0" quotePrefix="0" xfId="0">
      <alignment horizontal="right" vertical="center"/>
    </xf>
    <xf numFmtId="164" fontId="4" fillId="5" borderId="2" applyAlignment="1" pivotButton="0" quotePrefix="0" xfId="0">
      <alignment horizontal="right" vertical="center"/>
    </xf>
    <xf numFmtId="0" fontId="23" fillId="7" borderId="0" applyAlignment="1" pivotButton="0" quotePrefix="0" xfId="0">
      <alignment horizontal="left" vertical="center" wrapText="1"/>
    </xf>
    <xf numFmtId="0" fontId="7" fillId="15" borderId="0" applyAlignment="1" pivotButton="0" quotePrefix="0" xfId="0">
      <alignment horizontal="center" vertical="center"/>
    </xf>
    <xf numFmtId="0" fontId="24" fillId="6" borderId="1" applyAlignment="1" pivotButton="0" quotePrefix="0" xfId="0">
      <alignment horizontal="center" vertical="center"/>
    </xf>
    <xf numFmtId="0" fontId="24" fillId="6" borderId="1" applyAlignment="1" pivotButton="0" quotePrefix="0" xfId="0">
      <alignment horizontal="left" vertical="center"/>
    </xf>
    <xf numFmtId="0" fontId="24" fillId="4" borderId="1" applyAlignment="1" pivotButton="0" quotePrefix="0" xfId="0">
      <alignment horizontal="center" vertical="center"/>
    </xf>
    <xf numFmtId="0" fontId="24" fillId="4" borderId="1" applyAlignment="1" pivotButton="0" quotePrefix="0" xfId="0">
      <alignment horizontal="left" vertical="center"/>
    </xf>
    <xf numFmtId="0" fontId="25" fillId="6" borderId="1" applyAlignment="1" pivotButton="0" quotePrefix="0" xfId="0">
      <alignment horizontal="center" vertical="center"/>
    </xf>
    <xf numFmtId="0" fontId="25" fillId="6" borderId="1" applyAlignment="1" pivotButton="0" quotePrefix="0" xfId="0">
      <alignment horizontal="left" vertical="center"/>
    </xf>
    <xf numFmtId="0" fontId="25" fillId="4" borderId="1" applyAlignment="1" pivotButton="0" quotePrefix="0" xfId="0">
      <alignment horizontal="center" vertical="center"/>
    </xf>
    <xf numFmtId="0" fontId="25" fillId="4" borderId="1" applyAlignment="1" pivotButton="0" quotePrefix="0" xfId="0">
      <alignment horizontal="left" vertical="center"/>
    </xf>
    <xf numFmtId="0" fontId="26" fillId="6" borderId="1" applyAlignment="1" pivotButton="0" quotePrefix="0" xfId="0">
      <alignment horizontal="center" vertical="center"/>
    </xf>
    <xf numFmtId="0" fontId="26" fillId="6" borderId="1" applyAlignment="1" pivotButton="0" quotePrefix="0" xfId="0">
      <alignment horizontal="left" vertical="center"/>
    </xf>
    <xf numFmtId="0" fontId="27" fillId="7" borderId="1" applyAlignment="1" pivotButton="0" quotePrefix="0" xfId="0">
      <alignment horizontal="center" vertical="center"/>
    </xf>
    <xf numFmtId="0" fontId="27" fillId="7" borderId="1" applyAlignment="1" pivotButton="0" quotePrefix="0" xfId="0">
      <alignment horizontal="left" vertical="center"/>
    </xf>
    <xf numFmtId="0" fontId="26" fillId="4" borderId="1" applyAlignment="1" pivotButton="0" quotePrefix="0" xfId="0">
      <alignment horizontal="center" vertical="center"/>
    </xf>
    <xf numFmtId="0" fontId="26" fillId="4" borderId="1" applyAlignment="1" pivotButton="0" quotePrefix="0" xfId="0">
      <alignment horizontal="left" vertical="center"/>
    </xf>
    <xf numFmtId="0" fontId="15" fillId="5" borderId="0" applyAlignment="1" pivotButton="0" quotePrefix="0" xfId="0">
      <alignment horizontal="center" vertical="center"/>
    </xf>
    <xf numFmtId="0" fontId="28" fillId="0" borderId="0" applyAlignment="1" pivotButton="0" quotePrefix="0" xfId="0">
      <alignment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C"/>
      <rgbColor rgb="FF000080"/>
      <rgbColor rgb="FF808000"/>
      <rgbColor rgb="FF800080"/>
      <rgbColor rgb="FF006064"/>
      <rgbColor rgb="FFCCCCCC"/>
      <rgbColor rgb="FF808080"/>
      <rgbColor rgb="FF9999FF"/>
      <rgbColor rgb="FF993366"/>
      <rgbColor rgb="FFE8F5E9"/>
      <rgbColor rgb="FFE0F7FA"/>
      <rgbColor rgb="FF660066"/>
      <rgbColor rgb="FFFF8080"/>
      <rgbColor rgb="FF0066CC"/>
      <rgbColor rgb="FFFAE5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4F8"/>
      <rgbColor rgb="FFD5E8F0"/>
      <rgbColor rgb="FFFFFF99"/>
      <rgbColor rgb="FF99CCFF"/>
      <rgbColor rgb="FFFF99CC"/>
      <rgbColor rgb="FFCC99FF"/>
      <rgbColor rgb="FFFADBD8"/>
      <rgbColor rgb="FF2E75B6"/>
      <rgbColor rgb="FF33CCCC"/>
      <rgbColor rgb="FF99CC00"/>
      <rgbColor rgb="FFFFCC00"/>
      <rgbColor rgb="FFFF9900"/>
      <rgbColor rgb="FFE67E22"/>
      <rgbColor rgb="FF555555"/>
      <rgbColor rgb="FF969696"/>
      <rgbColor rgb="FF1F3864"/>
      <rgbColor rgb="FF339966"/>
      <rgbColor rgb="FF003300"/>
      <rgbColor rgb="FF333300"/>
      <rgbColor rgb="FFC0392B"/>
      <rgbColor rgb="FF993366"/>
      <rgbColor rgb="FF1A5276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1:B23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74" min="1" max="1"/>
    <col width="68" customWidth="1" style="74" min="2" max="2"/>
  </cols>
  <sheetData>
    <row r="1" ht="25.5" customHeight="1" s="75">
      <c r="B1" s="76" t="inlineStr">
        <is>
          <t>TRIBUTACIÓN EMPRESARIAL PANAMÁ 360  ·  M4 — Declaración ITBMS Mensual</t>
        </is>
      </c>
    </row>
    <row r="2" ht="13.5" customHeight="1" s="75">
      <c r="B2" s="77" t="inlineStr">
        <is>
          <t>ACI-OPT-TRIB-01  ·  ITBMS Practitioner Badge  ·  Entregable Módulo 4</t>
        </is>
      </c>
    </row>
    <row r="3" ht="9.75" customHeight="1" s="75">
      <c r="B3" s="78" t="n"/>
    </row>
    <row r="4" ht="15.75" customHeight="1" s="75">
      <c r="B4" s="79" t="inlineStr">
        <is>
          <t>QUE VAS A CONSTRUIR</t>
        </is>
      </c>
    </row>
    <row r="5" ht="36" customHeight="1" s="75">
      <c r="B5" s="78" t="inlineStr">
        <is>
          <t>Clasificas las facturas de ventas y compras del mes, calculas el debito fiscal (ITBMS cobrado a clientes) y el credito fiscal (ITBMS pagado en compras), y obtienes el ITBMS neto a declarar en el F-430. Los totales los ingresas en el Simulador ACI del ITBMS. La captura del simulador + esta plantilla = tu Entregable M4.</t>
        </is>
      </c>
    </row>
    <row r="6" ht="9.75" customHeight="1" s="75">
      <c r="B6" s="78" t="n"/>
    </row>
    <row r="7" ht="15" customHeight="1" s="75">
      <c r="B7" s="79" t="inlineStr">
        <is>
          <t>HOJAS DE ESTE ARCHIVO</t>
        </is>
      </c>
    </row>
    <row r="8" ht="12.75" customHeight="1" s="75">
      <c r="B8" s="80" t="inlineStr">
        <is>
          <t xml:space="preserve">  Hoja 1  Instrucciones</t>
        </is>
      </c>
    </row>
    <row r="9" ht="12.75" customHeight="1" s="75">
      <c r="B9" s="80" t="inlineStr">
        <is>
          <t xml:space="preserve">  Hoja 2  Datos del Periodo — empresa, mes, parametros</t>
        </is>
      </c>
    </row>
    <row r="10" ht="12.75" customHeight="1" s="75">
      <c r="B10" s="80" t="inlineStr">
        <is>
          <t xml:space="preserve">  Hoja 3  Compras — Credito Fiscal — clasifica cada factura de compra</t>
        </is>
      </c>
    </row>
    <row r="11" ht="12.75" customHeight="1" s="75">
      <c r="B11" s="80" t="inlineStr">
        <is>
          <t xml:space="preserve">  Hoja 4  Ventas — Debito Fiscal — clasifica cada factura de venta</t>
        </is>
      </c>
    </row>
    <row r="12" ht="12.75" customHeight="1" s="75">
      <c r="B12" s="80" t="inlineStr">
        <is>
          <t xml:space="preserve">  Hoja 5  Estado de Cuenta ITBMS — calculo automatico del F-430</t>
        </is>
      </c>
    </row>
    <row r="13" ht="12.75" customHeight="1" s="75">
      <c r="B13" s="81" t="inlineStr">
        <is>
          <t xml:space="preserve">  Hoja 6  Clave de Respuestas — caso Restaurante &amp; Hotel (solo facilitador)</t>
        </is>
      </c>
    </row>
    <row r="14" ht="9.75" customHeight="1" s="75">
      <c r="B14" s="78" t="n"/>
    </row>
    <row r="15" ht="15" customHeight="1" s="75">
      <c r="B15" s="79" t="inlineStr">
        <is>
          <t>TASAS ITBMS — ART. 1057-V CODIGO FISCAL</t>
        </is>
      </c>
    </row>
    <row r="16" ht="12.75" customHeight="1" s="75">
      <c r="B16" s="80" t="inlineStr">
        <is>
          <t xml:space="preserve">  7%  General: bienes muebles, servicios prof., comida preparada en restaurantes, telecom, publicidad</t>
        </is>
      </c>
    </row>
    <row r="17" ht="12.75" customHeight="1" s="75">
      <c r="B17" s="82" t="inlineStr">
        <is>
          <t xml:space="preserve">  10%  Especial: bebidas alcoholicas (todas), hospedaje y alojamiento (hoteles, hostales, Airbnb &lt; 6 meses)</t>
        </is>
      </c>
    </row>
    <row r="18" ht="12.75" customHeight="1" s="75">
      <c r="B18" s="83" t="inlineStr">
        <is>
          <t xml:space="preserve">  15%  EXCLUSIVO TABACO: cigarrillos, cigarros, puros. Solo esto — NO seguros, NO hoteles</t>
        </is>
      </c>
    </row>
    <row r="19" ht="12.75" customHeight="1" s="75">
      <c r="B19" s="81" t="inlineStr">
        <is>
          <t xml:space="preserve">  0%  Exportaciones: tasa cero con derecho a credito fiscal (diferente a exento)</t>
        </is>
      </c>
    </row>
    <row r="20" ht="12.75" customHeight="1" s="75">
      <c r="B20" s="84" t="inlineStr">
        <is>
          <t xml:space="preserve">  EXENTO: alimentos frescos, medicamentos, servicios medicos, educacion, arrendamiento residencial &gt; 6 meses, SERVICIOS PUBLICOS (luz, agua)</t>
        </is>
      </c>
    </row>
    <row r="21" ht="9.75" customHeight="1" s="75">
      <c r="B21" s="78" t="n"/>
    </row>
    <row r="22" ht="13.5" customHeight="1" s="75">
      <c r="B22" s="85" t="inlineStr">
        <is>
          <t>ALERTA — EL MITO DEL 15%: Seguros = EXENTOS. Hoteles = 10% (NO 15%). Casinos = EXENTOS. El 15% es SOLO para tabaco.</t>
        </is>
      </c>
    </row>
    <row r="23" ht="12.75" customHeight="1" s="75">
      <c r="B23" s="86" t="inlineStr">
        <is>
          <t>ENTREGA: M4_ITBMS_TuNombre.pdf  —  Subir en TutorLMS antes de LIVE 9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B1:D1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74" min="1" max="1"/>
    <col width="38" customWidth="1" style="74" min="2" max="2"/>
    <col width="32" customWidth="1" style="74" min="3" max="3"/>
    <col width="18" customWidth="1" style="74" min="4" max="4"/>
  </cols>
  <sheetData>
    <row r="1" ht="21.75" customHeight="1" s="75">
      <c r="B1" s="87" t="inlineStr">
        <is>
          <t>M4  ITBMS MENSUAL  Datos de la Empresa y del Periodo</t>
        </is>
      </c>
    </row>
    <row r="2" ht="13.5" customHeight="1" s="75">
      <c r="B2" s="77" t="inlineStr">
        <is>
          <t>F-430 DGI — vence el ultimo dia habil del mes siguiente al periodo declarado</t>
        </is>
      </c>
    </row>
    <row r="3" ht="15.75" customHeight="1" s="75">
      <c r="B3" s="88" t="inlineStr">
        <is>
          <t>Razon social / nombre del contribuyente</t>
        </is>
      </c>
      <c r="C3" s="89" t="n"/>
    </row>
    <row r="4" ht="15.75" customHeight="1" s="75">
      <c r="B4" s="88" t="inlineStr">
        <is>
          <t>RUC / NIT</t>
        </is>
      </c>
      <c r="C4" s="89" t="n"/>
    </row>
    <row r="5" ht="15.75" customHeight="1" s="75">
      <c r="B5" s="88" t="inlineStr">
        <is>
          <t>Mes del periodo a declarar</t>
        </is>
      </c>
      <c r="C5" s="89" t="inlineStr">
        <is>
          <t>Mayo 2025</t>
        </is>
      </c>
    </row>
    <row r="6" ht="15.75" customHeight="1" s="75">
      <c r="B6" s="88" t="inlineStr">
        <is>
          <t>Fecha de vencimiento F-430</t>
        </is>
      </c>
      <c r="C6" s="89" t="inlineStr">
        <is>
          <t>Ultimo dia habil del mes siguiente</t>
        </is>
      </c>
    </row>
    <row r="7" ht="15.75" customHeight="1" s="75">
      <c r="B7" s="88" t="inlineStr">
        <is>
          <t>Empresa gravada con ITBMS?</t>
        </is>
      </c>
      <c r="C7" s="89" t="inlineStr">
        <is>
          <t>Si / No</t>
        </is>
      </c>
    </row>
    <row r="8" ht="15.75" customHeight="1" s="75">
      <c r="B8" s="88" t="inlineStr">
        <is>
          <t>Actividad economica principal</t>
        </is>
      </c>
      <c r="C8" s="89" t="n"/>
    </row>
    <row r="9" ht="15.75" customHeight="1" s="75">
      <c r="B9" s="88" t="inlineStr">
        <is>
          <t>Tiene operaciones exentas?</t>
        </is>
      </c>
      <c r="C9" s="89" t="inlineStr">
        <is>
          <t>Si / No</t>
        </is>
      </c>
    </row>
    <row r="10" ht="15.75" customHeight="1" s="75">
      <c r="B10" s="88" t="inlineStr">
        <is>
          <t>Exporta bienes (tasa 0%)?</t>
        </is>
      </c>
      <c r="C10" s="89" t="inlineStr">
        <is>
          <t>Si / No</t>
        </is>
      </c>
    </row>
    <row r="11" ht="15.75" customHeight="1" s="75">
      <c r="B11" s="88" t="inlineStr">
        <is>
          <t>Tiene actividades al 10% (hospedaje o alcohol)?</t>
        </is>
      </c>
      <c r="C11" s="89" t="inlineStr">
        <is>
          <t>Si / No</t>
        </is>
      </c>
    </row>
    <row r="12" ht="15.75" customHeight="1" s="75">
      <c r="B12" s="88" t="inlineStr">
        <is>
          <t>Saldo a favor del mes anterior (B/)</t>
        </is>
      </c>
      <c r="C12" s="90" t="inlineStr">
        <is>
          <t>0</t>
        </is>
      </c>
    </row>
  </sheetData>
  <mergeCells count="2">
    <mergeCell ref="B1:D1"/>
    <mergeCell ref="B2:D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B1:K3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74" min="1" max="1"/>
    <col width="4" customWidth="1" style="74" min="2" max="2"/>
    <col width="22" customWidth="1" style="74" min="3" max="3"/>
    <col width="16" customWidth="1" style="74" min="4" max="4"/>
    <col width="10" customWidth="1" style="74" min="5" max="6"/>
    <col width="13" customWidth="1" style="74" min="7" max="7"/>
    <col width="8" customWidth="1" style="74" min="8" max="8"/>
    <col width="13" customWidth="1" style="74" min="9" max="9"/>
    <col width="12" customWidth="1" style="74" min="10" max="10"/>
    <col width="14" customWidth="1" style="74" min="11" max="11"/>
  </cols>
  <sheetData>
    <row r="1" ht="21.75" customHeight="1" s="75">
      <c r="B1" s="87" t="inlineStr">
        <is>
          <t>M4  ITBMS MENSUAL  COMPRAS — Credito Fiscal del Mes</t>
        </is>
      </c>
    </row>
    <row r="2" ht="13.5" customHeight="1" s="75">
      <c r="B2" s="77" t="inlineStr">
        <is>
          <t>Credito Fiscal = ITBMS que PAGAS en tus compras. Se descuenta del ITBMS que cobras en ventas.</t>
        </is>
      </c>
    </row>
    <row r="3" ht="25.5" customHeight="1" s="75">
      <c r="B3" s="91" t="inlineStr">
        <is>
          <t>#</t>
        </is>
      </c>
      <c r="C3" s="91" t="inlineStr">
        <is>
          <t>Proveedor</t>
        </is>
      </c>
      <c r="D3" s="91" t="inlineStr">
        <is>
          <t>Descripcion</t>
        </is>
      </c>
      <c r="E3" s="91" t="inlineStr">
        <is>
          <t>Factura N</t>
        </is>
      </c>
      <c r="F3" s="91" t="inlineStr">
        <is>
          <t>Subtotal B/</t>
        </is>
      </c>
      <c r="G3" s="91" t="inlineStr">
        <is>
          <t>Clasificacion</t>
        </is>
      </c>
      <c r="H3" s="91" t="inlineStr">
        <is>
          <t>Tasa %</t>
        </is>
      </c>
      <c r="I3" s="91" t="inlineStr">
        <is>
          <t>ITBMS factura B/</t>
        </is>
      </c>
      <c r="J3" s="91" t="inlineStr">
        <is>
          <t>Credito fiscal?</t>
        </is>
      </c>
      <c r="K3" s="91" t="inlineStr">
        <is>
          <t>Credito recuperable B/</t>
        </is>
      </c>
    </row>
    <row r="4" ht="15.75" customHeight="1" s="75">
      <c r="B4" s="92" t="n">
        <v>1</v>
      </c>
      <c r="C4" s="89" t="n"/>
      <c r="D4" s="93" t="n"/>
      <c r="E4" s="94" t="n"/>
      <c r="F4" s="90" t="n"/>
      <c r="G4" s="94" t="n"/>
      <c r="H4" s="95">
        <f>IF(G4="Gravada 7%",0.07,IF(G4="Gravada 10%",0.1,IF(G4="Gravada 15%",0.15,0)))</f>
        <v/>
      </c>
      <c r="I4" s="96">
        <f>F4*H4</f>
        <v/>
      </c>
      <c r="J4" s="97">
        <f>IF(OR(G4="Gravada 7%",G4="Gravada 10%",G4="Gravada 15%",G4="Tasa 0%"),"Si","No")</f>
        <v/>
      </c>
      <c r="K4" s="96">
        <f>IF(J4="Si",I4,0)</f>
        <v/>
      </c>
    </row>
    <row r="5" ht="15.75" customHeight="1" s="75">
      <c r="B5" s="98" t="n">
        <v>2</v>
      </c>
      <c r="C5" s="89" t="n"/>
      <c r="D5" s="93" t="n"/>
      <c r="E5" s="94" t="n"/>
      <c r="F5" s="90" t="n"/>
      <c r="G5" s="94" t="n"/>
      <c r="H5" s="99">
        <f>IF(G5="Gravada 7%",0.07,IF(G5="Gravada 10%",0.1,IF(G5="Gravada 15%",0.15,0)))</f>
        <v/>
      </c>
      <c r="I5" s="100">
        <f>F5*H5</f>
        <v/>
      </c>
      <c r="J5" s="101">
        <f>IF(OR(G5="Gravada 7%",G5="Gravada 10%",G5="Gravada 15%",G5="Tasa 0%"),"Si","No")</f>
        <v/>
      </c>
      <c r="K5" s="100">
        <f>IF(J5="Si",I5,0)</f>
        <v/>
      </c>
    </row>
    <row r="6" ht="15.75" customHeight="1" s="75">
      <c r="B6" s="92" t="n">
        <v>3</v>
      </c>
      <c r="C6" s="89" t="n"/>
      <c r="D6" s="93" t="n"/>
      <c r="E6" s="94" t="n"/>
      <c r="F6" s="90" t="n"/>
      <c r="G6" s="94" t="n"/>
      <c r="H6" s="95">
        <f>IF(G6="Gravada 7%",0.07,IF(G6="Gravada 10%",0.1,IF(G6="Gravada 15%",0.15,0)))</f>
        <v/>
      </c>
      <c r="I6" s="96">
        <f>F6*H6</f>
        <v/>
      </c>
      <c r="J6" s="97">
        <f>IF(OR(G6="Gravada 7%",G6="Gravada 10%",G6="Gravada 15%",G6="Tasa 0%"),"Si","No")</f>
        <v/>
      </c>
      <c r="K6" s="96">
        <f>IF(J6="Si",I6,0)</f>
        <v/>
      </c>
    </row>
    <row r="7" ht="15.75" customHeight="1" s="75">
      <c r="B7" s="98" t="n">
        <v>4</v>
      </c>
      <c r="C7" s="89" t="n"/>
      <c r="D7" s="93" t="n"/>
      <c r="E7" s="94" t="n"/>
      <c r="F7" s="90" t="n"/>
      <c r="G7" s="94" t="n"/>
      <c r="H7" s="99">
        <f>IF(G7="Gravada 7%",0.07,IF(G7="Gravada 10%",0.1,IF(G7="Gravada 15%",0.15,0)))</f>
        <v/>
      </c>
      <c r="I7" s="100">
        <f>F7*H7</f>
        <v/>
      </c>
      <c r="J7" s="101">
        <f>IF(OR(G7="Gravada 7%",G7="Gravada 10%",G7="Gravada 15%",G7="Tasa 0%"),"Si","No")</f>
        <v/>
      </c>
      <c r="K7" s="100">
        <f>IF(J7="Si",I7,0)</f>
        <v/>
      </c>
    </row>
    <row r="8" ht="15.75" customHeight="1" s="75">
      <c r="B8" s="92" t="n">
        <v>5</v>
      </c>
      <c r="C8" s="89" t="n"/>
      <c r="D8" s="93" t="n"/>
      <c r="E8" s="94" t="n"/>
      <c r="F8" s="90" t="n"/>
      <c r="G8" s="94" t="n"/>
      <c r="H8" s="95">
        <f>IF(G8="Gravada 7%",0.07,IF(G8="Gravada 10%",0.1,IF(G8="Gravada 15%",0.15,0)))</f>
        <v/>
      </c>
      <c r="I8" s="96">
        <f>F8*H8</f>
        <v/>
      </c>
      <c r="J8" s="97">
        <f>IF(OR(G8="Gravada 7%",G8="Gravada 10%",G8="Gravada 15%",G8="Tasa 0%"),"Si","No")</f>
        <v/>
      </c>
      <c r="K8" s="96">
        <f>IF(J8="Si",I8,0)</f>
        <v/>
      </c>
    </row>
    <row r="9" ht="15.75" customHeight="1" s="75">
      <c r="B9" s="98" t="n">
        <v>6</v>
      </c>
      <c r="C9" s="89" t="n"/>
      <c r="D9" s="93" t="n"/>
      <c r="E9" s="94" t="n"/>
      <c r="F9" s="90" t="n"/>
      <c r="G9" s="94" t="n"/>
      <c r="H9" s="99">
        <f>IF(G9="Gravada 7%",0.07,IF(G9="Gravada 10%",0.1,IF(G9="Gravada 15%",0.15,0)))</f>
        <v/>
      </c>
      <c r="I9" s="100">
        <f>F9*H9</f>
        <v/>
      </c>
      <c r="J9" s="101">
        <f>IF(OR(G9="Gravada 7%",G9="Gravada 10%",G9="Gravada 15%",G9="Tasa 0%"),"Si","No")</f>
        <v/>
      </c>
      <c r="K9" s="100">
        <f>IF(J9="Si",I9,0)</f>
        <v/>
      </c>
    </row>
    <row r="10" ht="15.75" customHeight="1" s="75">
      <c r="B10" s="92" t="n">
        <v>7</v>
      </c>
      <c r="C10" s="89" t="n"/>
      <c r="D10" s="93" t="n"/>
      <c r="E10" s="94" t="n"/>
      <c r="F10" s="90" t="n"/>
      <c r="G10" s="94" t="n"/>
      <c r="H10" s="95">
        <f>IF(G10="Gravada 7%",0.07,IF(G10="Gravada 10%",0.1,IF(G10="Gravada 15%",0.15,0)))</f>
        <v/>
      </c>
      <c r="I10" s="96">
        <f>F10*H10</f>
        <v/>
      </c>
      <c r="J10" s="97">
        <f>IF(OR(G10="Gravada 7%",G10="Gravada 10%",G10="Gravada 15%",G10="Tasa 0%"),"Si","No")</f>
        <v/>
      </c>
      <c r="K10" s="96">
        <f>IF(J10="Si",I10,0)</f>
        <v/>
      </c>
    </row>
    <row r="11" ht="15.75" customHeight="1" s="75">
      <c r="B11" s="98" t="n">
        <v>8</v>
      </c>
      <c r="C11" s="89" t="n"/>
      <c r="D11" s="93" t="n"/>
      <c r="E11" s="94" t="n"/>
      <c r="F11" s="90" t="n"/>
      <c r="G11" s="94" t="n"/>
      <c r="H11" s="99">
        <f>IF(G11="Gravada 7%",0.07,IF(G11="Gravada 10%",0.1,IF(G11="Gravada 15%",0.15,0)))</f>
        <v/>
      </c>
      <c r="I11" s="100">
        <f>F11*H11</f>
        <v/>
      </c>
      <c r="J11" s="101">
        <f>IF(OR(G11="Gravada 7%",G11="Gravada 10%",G11="Gravada 15%",G11="Tasa 0%"),"Si","No")</f>
        <v/>
      </c>
      <c r="K11" s="100">
        <f>IF(J11="Si",I11,0)</f>
        <v/>
      </c>
    </row>
    <row r="12" ht="15.75" customHeight="1" s="75">
      <c r="B12" s="92" t="n">
        <v>9</v>
      </c>
      <c r="C12" s="89" t="n"/>
      <c r="D12" s="93" t="n"/>
      <c r="E12" s="94" t="n"/>
      <c r="F12" s="90" t="n"/>
      <c r="G12" s="94" t="n"/>
      <c r="H12" s="95">
        <f>IF(G12="Gravada 7%",0.07,IF(G12="Gravada 10%",0.1,IF(G12="Gravada 15%",0.15,0)))</f>
        <v/>
      </c>
      <c r="I12" s="96">
        <f>F12*H12</f>
        <v/>
      </c>
      <c r="J12" s="97">
        <f>IF(OR(G12="Gravada 7%",G12="Gravada 10%",G12="Gravada 15%",G12="Tasa 0%"),"Si","No")</f>
        <v/>
      </c>
      <c r="K12" s="96">
        <f>IF(J12="Si",I12,0)</f>
        <v/>
      </c>
    </row>
    <row r="13" ht="15.75" customHeight="1" s="75">
      <c r="B13" s="98" t="n">
        <v>10</v>
      </c>
      <c r="C13" s="89" t="n"/>
      <c r="D13" s="93" t="n"/>
      <c r="E13" s="94" t="n"/>
      <c r="F13" s="90" t="n"/>
      <c r="G13" s="94" t="n"/>
      <c r="H13" s="99">
        <f>IF(G13="Gravada 7%",0.07,IF(G13="Gravada 10%",0.1,IF(G13="Gravada 15%",0.15,0)))</f>
        <v/>
      </c>
      <c r="I13" s="100">
        <f>F13*H13</f>
        <v/>
      </c>
      <c r="J13" s="101">
        <f>IF(OR(G13="Gravada 7%",G13="Gravada 10%",G13="Gravada 15%",G13="Tasa 0%"),"Si","No")</f>
        <v/>
      </c>
      <c r="K13" s="100">
        <f>IF(J13="Si",I13,0)</f>
        <v/>
      </c>
    </row>
    <row r="14" ht="15.75" customHeight="1" s="75">
      <c r="B14" s="92" t="n">
        <v>11</v>
      </c>
      <c r="C14" s="89" t="n"/>
      <c r="D14" s="93" t="n"/>
      <c r="E14" s="94" t="n"/>
      <c r="F14" s="90" t="n"/>
      <c r="G14" s="94" t="n"/>
      <c r="H14" s="95">
        <f>IF(G14="Gravada 7%",0.07,IF(G14="Gravada 10%",0.1,IF(G14="Gravada 15%",0.15,0)))</f>
        <v/>
      </c>
      <c r="I14" s="96">
        <f>F14*H14</f>
        <v/>
      </c>
      <c r="J14" s="97">
        <f>IF(OR(G14="Gravada 7%",G14="Gravada 10%",G14="Gravada 15%",G14="Tasa 0%"),"Si","No")</f>
        <v/>
      </c>
      <c r="K14" s="96">
        <f>IF(J14="Si",I14,0)</f>
        <v/>
      </c>
    </row>
    <row r="15" ht="15.75" customHeight="1" s="75">
      <c r="B15" s="98" t="n">
        <v>12</v>
      </c>
      <c r="C15" s="89" t="n"/>
      <c r="D15" s="93" t="n"/>
      <c r="E15" s="94" t="n"/>
      <c r="F15" s="90" t="n"/>
      <c r="G15" s="94" t="n"/>
      <c r="H15" s="99">
        <f>IF(G15="Gravada 7%",0.07,IF(G15="Gravada 10%",0.1,IF(G15="Gravada 15%",0.15,0)))</f>
        <v/>
      </c>
      <c r="I15" s="100">
        <f>F15*H15</f>
        <v/>
      </c>
      <c r="J15" s="101">
        <f>IF(OR(G15="Gravada 7%",G15="Gravada 10%",G15="Gravada 15%",G15="Tasa 0%"),"Si","No")</f>
        <v/>
      </c>
      <c r="K15" s="100">
        <f>IF(J15="Si",I15,0)</f>
        <v/>
      </c>
    </row>
    <row r="16" ht="15.75" customHeight="1" s="75">
      <c r="B16" s="92" t="n">
        <v>13</v>
      </c>
      <c r="C16" s="89" t="n"/>
      <c r="D16" s="93" t="n"/>
      <c r="E16" s="94" t="n"/>
      <c r="F16" s="90" t="n"/>
      <c r="G16" s="94" t="n"/>
      <c r="H16" s="95">
        <f>IF(G16="Gravada 7%",0.07,IF(G16="Gravada 10%",0.1,IF(G16="Gravada 15%",0.15,0)))</f>
        <v/>
      </c>
      <c r="I16" s="96">
        <f>F16*H16</f>
        <v/>
      </c>
      <c r="J16" s="97">
        <f>IF(OR(G16="Gravada 7%",G16="Gravada 10%",G16="Gravada 15%",G16="Tasa 0%"),"Si","No")</f>
        <v/>
      </c>
      <c r="K16" s="96">
        <f>IF(J16="Si",I16,0)</f>
        <v/>
      </c>
    </row>
    <row r="17" ht="15.75" customHeight="1" s="75">
      <c r="B17" s="98" t="n">
        <v>14</v>
      </c>
      <c r="C17" s="89" t="n"/>
      <c r="D17" s="93" t="n"/>
      <c r="E17" s="94" t="n"/>
      <c r="F17" s="90" t="n"/>
      <c r="G17" s="94" t="n"/>
      <c r="H17" s="99">
        <f>IF(G17="Gravada 7%",0.07,IF(G17="Gravada 10%",0.1,IF(G17="Gravada 15%",0.15,0)))</f>
        <v/>
      </c>
      <c r="I17" s="100">
        <f>F17*H17</f>
        <v/>
      </c>
      <c r="J17" s="101">
        <f>IF(OR(G17="Gravada 7%",G17="Gravada 10%",G17="Gravada 15%",G17="Tasa 0%"),"Si","No")</f>
        <v/>
      </c>
      <c r="K17" s="100">
        <f>IF(J17="Si",I17,0)</f>
        <v/>
      </c>
    </row>
    <row r="18" ht="15.75" customHeight="1" s="75">
      <c r="B18" s="92" t="n">
        <v>15</v>
      </c>
      <c r="C18" s="89" t="n"/>
      <c r="D18" s="93" t="n"/>
      <c r="E18" s="94" t="n"/>
      <c r="F18" s="90" t="n"/>
      <c r="G18" s="94" t="n"/>
      <c r="H18" s="95">
        <f>IF(G18="Gravada 7%",0.07,IF(G18="Gravada 10%",0.1,IF(G18="Gravada 15%",0.15,0)))</f>
        <v/>
      </c>
      <c r="I18" s="96">
        <f>F18*H18</f>
        <v/>
      </c>
      <c r="J18" s="97">
        <f>IF(OR(G18="Gravada 7%",G18="Gravada 10%",G18="Gravada 15%",G18="Tasa 0%"),"Si","No")</f>
        <v/>
      </c>
      <c r="K18" s="96">
        <f>IF(J18="Si",I18,0)</f>
        <v/>
      </c>
    </row>
    <row r="19" ht="15.75" customHeight="1" s="75">
      <c r="B19" s="98" t="n">
        <v>16</v>
      </c>
      <c r="C19" s="89" t="n"/>
      <c r="D19" s="93" t="n"/>
      <c r="E19" s="94" t="n"/>
      <c r="F19" s="90" t="n"/>
      <c r="G19" s="94" t="n"/>
      <c r="H19" s="99">
        <f>IF(G19="Gravada 7%",0.07,IF(G19="Gravada 10%",0.1,IF(G19="Gravada 15%",0.15,0)))</f>
        <v/>
      </c>
      <c r="I19" s="100">
        <f>F19*H19</f>
        <v/>
      </c>
      <c r="J19" s="101">
        <f>IF(OR(G19="Gravada 7%",G19="Gravada 10%",G19="Gravada 15%",G19="Tasa 0%"),"Si","No")</f>
        <v/>
      </c>
      <c r="K19" s="100">
        <f>IF(J19="Si",I19,0)</f>
        <v/>
      </c>
    </row>
    <row r="20" ht="15.75" customHeight="1" s="75">
      <c r="B20" s="92" t="n">
        <v>17</v>
      </c>
      <c r="C20" s="89" t="n"/>
      <c r="D20" s="93" t="n"/>
      <c r="E20" s="94" t="n"/>
      <c r="F20" s="90" t="n"/>
      <c r="G20" s="94" t="n"/>
      <c r="H20" s="95">
        <f>IF(G20="Gravada 7%",0.07,IF(G20="Gravada 10%",0.1,IF(G20="Gravada 15%",0.15,0)))</f>
        <v/>
      </c>
      <c r="I20" s="96">
        <f>F20*H20</f>
        <v/>
      </c>
      <c r="J20" s="97">
        <f>IF(OR(G20="Gravada 7%",G20="Gravada 10%",G20="Gravada 15%",G20="Tasa 0%"),"Si","No")</f>
        <v/>
      </c>
      <c r="K20" s="96">
        <f>IF(J20="Si",I20,0)</f>
        <v/>
      </c>
    </row>
    <row r="21" ht="15.75" customHeight="1" s="75">
      <c r="B21" s="98" t="n">
        <v>18</v>
      </c>
      <c r="C21" s="89" t="n"/>
      <c r="D21" s="93" t="n"/>
      <c r="E21" s="94" t="n"/>
      <c r="F21" s="90" t="n"/>
      <c r="G21" s="94" t="n"/>
      <c r="H21" s="99">
        <f>IF(G21="Gravada 7%",0.07,IF(G21="Gravada 10%",0.1,IF(G21="Gravada 15%",0.15,0)))</f>
        <v/>
      </c>
      <c r="I21" s="100">
        <f>F21*H21</f>
        <v/>
      </c>
      <c r="J21" s="101">
        <f>IF(OR(G21="Gravada 7%",G21="Gravada 10%",G21="Gravada 15%",G21="Tasa 0%"),"Si","No")</f>
        <v/>
      </c>
      <c r="K21" s="100">
        <f>IF(J21="Si",I21,0)</f>
        <v/>
      </c>
    </row>
    <row r="22" ht="15.75" customHeight="1" s="75">
      <c r="B22" s="92" t="n">
        <v>19</v>
      </c>
      <c r="C22" s="89" t="n"/>
      <c r="D22" s="93" t="n"/>
      <c r="E22" s="94" t="n"/>
      <c r="F22" s="90" t="n"/>
      <c r="G22" s="94" t="n"/>
      <c r="H22" s="95">
        <f>IF(G22="Gravada 7%",0.07,IF(G22="Gravada 10%",0.1,IF(G22="Gravada 15%",0.15,0)))</f>
        <v/>
      </c>
      <c r="I22" s="96">
        <f>F22*H22</f>
        <v/>
      </c>
      <c r="J22" s="97">
        <f>IF(OR(G22="Gravada 7%",G22="Gravada 10%",G22="Gravada 15%",G22="Tasa 0%"),"Si","No")</f>
        <v/>
      </c>
      <c r="K22" s="96">
        <f>IF(J22="Si",I22,0)</f>
        <v/>
      </c>
    </row>
    <row r="23" ht="15.75" customHeight="1" s="75">
      <c r="B23" s="98" t="n">
        <v>20</v>
      </c>
      <c r="C23" s="89" t="n"/>
      <c r="D23" s="93" t="n"/>
      <c r="E23" s="94" t="n"/>
      <c r="F23" s="90" t="n"/>
      <c r="G23" s="94" t="n"/>
      <c r="H23" s="99">
        <f>IF(G23="Gravada 7%",0.07,IF(G23="Gravada 10%",0.1,IF(G23="Gravada 15%",0.15,0)))</f>
        <v/>
      </c>
      <c r="I23" s="100">
        <f>F23*H23</f>
        <v/>
      </c>
      <c r="J23" s="101">
        <f>IF(OR(G23="Gravada 7%",G23="Gravada 10%",G23="Gravada 15%",G23="Tasa 0%"),"Si","No")</f>
        <v/>
      </c>
      <c r="K23" s="100">
        <f>IF(J23="Si",I23,0)</f>
        <v/>
      </c>
    </row>
    <row r="24" ht="18" customHeight="1" s="75">
      <c r="B24" s="102" t="inlineStr">
        <is>
          <t>TOTAL</t>
        </is>
      </c>
      <c r="C24" s="103" t="n"/>
      <c r="D24" s="103" t="n"/>
      <c r="E24" s="103" t="n"/>
      <c r="F24" s="104">
        <f>SUM(F4:F23)</f>
        <v/>
      </c>
      <c r="G24" s="103" t="n"/>
      <c r="H24" s="103" t="n"/>
      <c r="I24" s="104">
        <f>SUM(I4:I23)</f>
        <v/>
      </c>
      <c r="J24" s="103" t="n"/>
      <c r="K24" s="105">
        <f>SUM(K4:K23)</f>
        <v/>
      </c>
    </row>
    <row r="26" ht="13.5" customHeight="1" s="75">
      <c r="B26" s="106" t="inlineStr">
        <is>
          <t xml:space="preserve">  RESUMEN COMPRAS POR TASA</t>
        </is>
      </c>
    </row>
    <row r="27" ht="13.5" customHeight="1" s="75">
      <c r="B27" s="107" t="inlineStr">
        <is>
          <t>Tasa</t>
        </is>
      </c>
      <c r="F27" s="107" t="inlineStr">
        <is>
          <t>Base B/</t>
        </is>
      </c>
      <c r="I27" s="107" t="inlineStr">
        <is>
          <t>ITBMS pagado B/</t>
        </is>
      </c>
      <c r="K27" s="107" t="inlineStr">
        <is>
          <t>Credito fiscal B/</t>
        </is>
      </c>
    </row>
    <row r="28" ht="15.75" customHeight="1" s="75">
      <c r="B28" s="108" t="inlineStr">
        <is>
          <t>Gravada 7%</t>
        </is>
      </c>
      <c r="C28" s="109" t="n"/>
      <c r="D28" s="109" t="n"/>
      <c r="E28" s="109" t="n"/>
      <c r="F28" s="100">
        <f>SUMIF(G4:G23,"Gravada 7%",F4:F23)</f>
        <v/>
      </c>
      <c r="I28" s="100">
        <f>SUMIF(G4:G23,"Gravada 7%",I4:I23)</f>
        <v/>
      </c>
      <c r="K28" s="100">
        <f>SUMIF(G4:G23,"Gravada 7%",K4:K23)</f>
        <v/>
      </c>
    </row>
    <row r="29" ht="15.75" customHeight="1" s="75">
      <c r="B29" s="110" t="inlineStr">
        <is>
          <t>Gravada 10%</t>
        </is>
      </c>
      <c r="C29" s="109" t="n"/>
      <c r="D29" s="109" t="n"/>
      <c r="E29" s="109" t="n"/>
      <c r="F29" s="96">
        <f>SUMIF(G4:G23,"Gravada 10%",F4:F23)</f>
        <v/>
      </c>
      <c r="I29" s="96">
        <f>SUMIF(G4:G23,"Gravada 10%",I4:I23)</f>
        <v/>
      </c>
      <c r="K29" s="96">
        <f>SUMIF(G4:G23,"Gravada 10%",K4:K23)</f>
        <v/>
      </c>
    </row>
    <row r="30" ht="15.75" customHeight="1" s="75">
      <c r="B30" s="108" t="inlineStr">
        <is>
          <t>Gravada 15%</t>
        </is>
      </c>
      <c r="C30" s="109" t="n"/>
      <c r="D30" s="109" t="n"/>
      <c r="E30" s="109" t="n"/>
      <c r="F30" s="100">
        <f>SUMIF(G4:G23,"Gravada 15%",F4:F23)</f>
        <v/>
      </c>
      <c r="I30" s="100">
        <f>SUMIF(G4:G23,"Gravada 15%",I4:I23)</f>
        <v/>
      </c>
      <c r="K30" s="100">
        <f>SUMIF(G4:G23,"Gravada 15%",K4:K23)</f>
        <v/>
      </c>
    </row>
    <row r="31" ht="15.75" customHeight="1" s="75">
      <c r="B31" s="110" t="inlineStr">
        <is>
          <t>Tasa 0%</t>
        </is>
      </c>
      <c r="C31" s="109" t="n"/>
      <c r="D31" s="109" t="n"/>
      <c r="E31" s="109" t="n"/>
      <c r="F31" s="96">
        <f>SUMIF(G4:G23,"Tasa 0%",F4:F23)</f>
        <v/>
      </c>
      <c r="I31" s="96">
        <f>SUMIF(G4:G23,"Tasa 0%",I4:I23)</f>
        <v/>
      </c>
      <c r="K31" s="96">
        <f>SUMIF(G4:G23,"Tasa 0%",K4:K23)</f>
        <v/>
      </c>
    </row>
    <row r="32" ht="15.75" customHeight="1" s="75">
      <c r="B32" s="108" t="inlineStr">
        <is>
          <t>Exenta</t>
        </is>
      </c>
      <c r="C32" s="109" t="n"/>
      <c r="D32" s="109" t="n"/>
      <c r="E32" s="109" t="n"/>
      <c r="F32" s="100">
        <f>SUMIF(G4:G23,"Exenta",F4:F23)</f>
        <v/>
      </c>
      <c r="I32" s="100">
        <f>SUMIF(G4:G23,"Exenta",I4:I23)</f>
        <v/>
      </c>
      <c r="K32" s="100">
        <f>SUMIF(G4:G23,"Exenta",K4:K23)</f>
        <v/>
      </c>
    </row>
    <row r="33" ht="18" customHeight="1" s="75">
      <c r="B33" s="111" t="inlineStr">
        <is>
          <t>TOTAL CREDITO FISCAL DEL MES</t>
        </is>
      </c>
      <c r="C33" s="112" t="n"/>
      <c r="D33" s="112" t="n"/>
      <c r="E33" s="112" t="n"/>
      <c r="K33" s="105">
        <f>SUM(K28:K32)</f>
        <v/>
      </c>
    </row>
  </sheetData>
  <mergeCells count="9">
    <mergeCell ref="B31:E31"/>
    <mergeCell ref="B1:K1"/>
    <mergeCell ref="B26:K26"/>
    <mergeCell ref="B30:E30"/>
    <mergeCell ref="B29:E29"/>
    <mergeCell ref="B33:E33"/>
    <mergeCell ref="B2:K2"/>
    <mergeCell ref="B28:E28"/>
    <mergeCell ref="B32:E3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B1:J3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74" min="1" max="1"/>
    <col width="4" customWidth="1" style="74" min="2" max="2"/>
    <col width="22" customWidth="1" style="74" min="3" max="3"/>
    <col width="20" customWidth="1" style="74" min="4" max="4"/>
    <col width="10" customWidth="1" style="74" min="5" max="6"/>
    <col width="13" customWidth="1" style="74" min="7" max="7"/>
    <col width="8" customWidth="1" style="74" min="8" max="8"/>
    <col width="16" customWidth="1" style="74" min="9" max="9"/>
    <col width="18" customWidth="1" style="74" min="10" max="10"/>
  </cols>
  <sheetData>
    <row r="1" ht="21.75" customHeight="1" s="75">
      <c r="B1" s="87" t="inlineStr">
        <is>
          <t>M4  ITBMS MENSUAL  VENTAS — Debito Fiscal del Mes</t>
        </is>
      </c>
    </row>
    <row r="2" ht="13.5" customHeight="1" s="75">
      <c r="B2" s="77" t="inlineStr">
        <is>
          <t>Debito Fiscal = ITBMS que COBRAS a tus clientes. Es el ITBMS que le debes a la DGI.</t>
        </is>
      </c>
    </row>
    <row r="3" ht="25.5" customHeight="1" s="75">
      <c r="B3" s="91" t="inlineStr">
        <is>
          <t>#</t>
        </is>
      </c>
      <c r="C3" s="91" t="inlineStr">
        <is>
          <t>Cliente</t>
        </is>
      </c>
      <c r="D3" s="91" t="inlineStr">
        <is>
          <t>Descripcion</t>
        </is>
      </c>
      <c r="E3" s="91" t="inlineStr">
        <is>
          <t>Factura N</t>
        </is>
      </c>
      <c r="F3" s="91" t="inlineStr">
        <is>
          <t>Subtotal B/</t>
        </is>
      </c>
      <c r="G3" s="91" t="inlineStr">
        <is>
          <t>Clasificacion</t>
        </is>
      </c>
      <c r="H3" s="91" t="inlineStr">
        <is>
          <t>Tasa %</t>
        </is>
      </c>
      <c r="I3" s="91" t="inlineStr">
        <is>
          <t>Debito fiscal B/</t>
        </is>
      </c>
      <c r="J3" s="91" t="inlineStr">
        <is>
          <t>Nota legal</t>
        </is>
      </c>
    </row>
    <row r="4" ht="15.75" customHeight="1" s="75">
      <c r="B4" s="92" t="n">
        <v>1</v>
      </c>
      <c r="C4" s="89" t="n"/>
      <c r="D4" s="93" t="n"/>
      <c r="E4" s="94" t="n"/>
      <c r="F4" s="90" t="n"/>
      <c r="G4" s="94" t="n"/>
      <c r="H4" s="95">
        <f>IF(G4="Gravada 7%",0.07,IF(G4="Gravada 10%",0.1,IF(G4="Gravada 15%",0.15,0)))</f>
        <v/>
      </c>
      <c r="I4" s="96">
        <f>F4*H4</f>
        <v/>
      </c>
      <c r="J4" s="113" t="n"/>
    </row>
    <row r="5" ht="15.75" customHeight="1" s="75">
      <c r="B5" s="98" t="n">
        <v>2</v>
      </c>
      <c r="C5" s="89" t="n"/>
      <c r="D5" s="93" t="n"/>
      <c r="E5" s="94" t="n"/>
      <c r="F5" s="90" t="n"/>
      <c r="G5" s="94" t="n"/>
      <c r="H5" s="99">
        <f>IF(G5="Gravada 7%",0.07,IF(G5="Gravada 10%",0.1,IF(G5="Gravada 15%",0.15,0)))</f>
        <v/>
      </c>
      <c r="I5" s="100">
        <f>F5*H5</f>
        <v/>
      </c>
      <c r="J5" s="114" t="n"/>
    </row>
    <row r="6" ht="15.75" customHeight="1" s="75">
      <c r="B6" s="92" t="n">
        <v>3</v>
      </c>
      <c r="C6" s="89" t="n"/>
      <c r="D6" s="93" t="n"/>
      <c r="E6" s="94" t="n"/>
      <c r="F6" s="90" t="n"/>
      <c r="G6" s="94" t="n"/>
      <c r="H6" s="95">
        <f>IF(G6="Gravada 7%",0.07,IF(G6="Gravada 10%",0.1,IF(G6="Gravada 15%",0.15,0)))</f>
        <v/>
      </c>
      <c r="I6" s="96">
        <f>F6*H6</f>
        <v/>
      </c>
      <c r="J6" s="113" t="n"/>
    </row>
    <row r="7" ht="15.75" customHeight="1" s="75">
      <c r="B7" s="98" t="n">
        <v>4</v>
      </c>
      <c r="C7" s="89" t="n"/>
      <c r="D7" s="93" t="n"/>
      <c r="E7" s="94" t="n"/>
      <c r="F7" s="90" t="n"/>
      <c r="G7" s="94" t="n"/>
      <c r="H7" s="99">
        <f>IF(G7="Gravada 7%",0.07,IF(G7="Gravada 10%",0.1,IF(G7="Gravada 15%",0.15,0)))</f>
        <v/>
      </c>
      <c r="I7" s="100">
        <f>F7*H7</f>
        <v/>
      </c>
      <c r="J7" s="114" t="n"/>
    </row>
    <row r="8" ht="15.75" customHeight="1" s="75">
      <c r="B8" s="92" t="n">
        <v>5</v>
      </c>
      <c r="C8" s="89" t="n"/>
      <c r="D8" s="93" t="n"/>
      <c r="E8" s="94" t="n"/>
      <c r="F8" s="90" t="n"/>
      <c r="G8" s="94" t="n"/>
      <c r="H8" s="95">
        <f>IF(G8="Gravada 7%",0.07,IF(G8="Gravada 10%",0.1,IF(G8="Gravada 15%",0.15,0)))</f>
        <v/>
      </c>
      <c r="I8" s="96">
        <f>F8*H8</f>
        <v/>
      </c>
      <c r="J8" s="113" t="n"/>
    </row>
    <row r="9" ht="15.75" customHeight="1" s="75">
      <c r="B9" s="98" t="n">
        <v>6</v>
      </c>
      <c r="C9" s="89" t="n"/>
      <c r="D9" s="93" t="n"/>
      <c r="E9" s="94" t="n"/>
      <c r="F9" s="90" t="n"/>
      <c r="G9" s="94" t="n"/>
      <c r="H9" s="99">
        <f>IF(G9="Gravada 7%",0.07,IF(G9="Gravada 10%",0.1,IF(G9="Gravada 15%",0.15,0)))</f>
        <v/>
      </c>
      <c r="I9" s="100">
        <f>F9*H9</f>
        <v/>
      </c>
      <c r="J9" s="114" t="n"/>
    </row>
    <row r="10" ht="15.75" customHeight="1" s="75">
      <c r="B10" s="92" t="n">
        <v>7</v>
      </c>
      <c r="C10" s="89" t="n"/>
      <c r="D10" s="93" t="n"/>
      <c r="E10" s="94" t="n"/>
      <c r="F10" s="90" t="n"/>
      <c r="G10" s="94" t="n"/>
      <c r="H10" s="95">
        <f>IF(G10="Gravada 7%",0.07,IF(G10="Gravada 10%",0.1,IF(G10="Gravada 15%",0.15,0)))</f>
        <v/>
      </c>
      <c r="I10" s="96">
        <f>F10*H10</f>
        <v/>
      </c>
      <c r="J10" s="113" t="n"/>
    </row>
    <row r="11" ht="15.75" customHeight="1" s="75">
      <c r="B11" s="98" t="n">
        <v>8</v>
      </c>
      <c r="C11" s="89" t="n"/>
      <c r="D11" s="93" t="n"/>
      <c r="E11" s="94" t="n"/>
      <c r="F11" s="90" t="n"/>
      <c r="G11" s="94" t="n"/>
      <c r="H11" s="99">
        <f>IF(G11="Gravada 7%",0.07,IF(G11="Gravada 10%",0.1,IF(G11="Gravada 15%",0.15,0)))</f>
        <v/>
      </c>
      <c r="I11" s="100">
        <f>F11*H11</f>
        <v/>
      </c>
      <c r="J11" s="114" t="n"/>
    </row>
    <row r="12" ht="15.75" customHeight="1" s="75">
      <c r="B12" s="92" t="n">
        <v>9</v>
      </c>
      <c r="C12" s="89" t="n"/>
      <c r="D12" s="93" t="n"/>
      <c r="E12" s="94" t="n"/>
      <c r="F12" s="90" t="n"/>
      <c r="G12" s="94" t="n"/>
      <c r="H12" s="95">
        <f>IF(G12="Gravada 7%",0.07,IF(G12="Gravada 10%",0.1,IF(G12="Gravada 15%",0.15,0)))</f>
        <v/>
      </c>
      <c r="I12" s="96">
        <f>F12*H12</f>
        <v/>
      </c>
      <c r="J12" s="113" t="n"/>
    </row>
    <row r="13" ht="15.75" customHeight="1" s="75">
      <c r="B13" s="98" t="n">
        <v>10</v>
      </c>
      <c r="C13" s="89" t="n"/>
      <c r="D13" s="93" t="n"/>
      <c r="E13" s="94" t="n"/>
      <c r="F13" s="90" t="n"/>
      <c r="G13" s="94" t="n"/>
      <c r="H13" s="99">
        <f>IF(G13="Gravada 7%",0.07,IF(G13="Gravada 10%",0.1,IF(G13="Gravada 15%",0.15,0)))</f>
        <v/>
      </c>
      <c r="I13" s="100">
        <f>F13*H13</f>
        <v/>
      </c>
      <c r="J13" s="114" t="n"/>
    </row>
    <row r="14" ht="15.75" customHeight="1" s="75">
      <c r="B14" s="92" t="n">
        <v>11</v>
      </c>
      <c r="C14" s="89" t="n"/>
      <c r="D14" s="93" t="n"/>
      <c r="E14" s="94" t="n"/>
      <c r="F14" s="90" t="n"/>
      <c r="G14" s="94" t="n"/>
      <c r="H14" s="95">
        <f>IF(G14="Gravada 7%",0.07,IF(G14="Gravada 10%",0.1,IF(G14="Gravada 15%",0.15,0)))</f>
        <v/>
      </c>
      <c r="I14" s="96">
        <f>F14*H14</f>
        <v/>
      </c>
      <c r="J14" s="113" t="n"/>
    </row>
    <row r="15" ht="15.75" customHeight="1" s="75">
      <c r="B15" s="98" t="n">
        <v>12</v>
      </c>
      <c r="C15" s="89" t="n"/>
      <c r="D15" s="93" t="n"/>
      <c r="E15" s="94" t="n"/>
      <c r="F15" s="90" t="n"/>
      <c r="G15" s="94" t="n"/>
      <c r="H15" s="99">
        <f>IF(G15="Gravada 7%",0.07,IF(G15="Gravada 10%",0.1,IF(G15="Gravada 15%",0.15,0)))</f>
        <v/>
      </c>
      <c r="I15" s="100">
        <f>F15*H15</f>
        <v/>
      </c>
      <c r="J15" s="114" t="n"/>
    </row>
    <row r="16" ht="15.75" customHeight="1" s="75">
      <c r="B16" s="92" t="n">
        <v>13</v>
      </c>
      <c r="C16" s="89" t="n"/>
      <c r="D16" s="93" t="n"/>
      <c r="E16" s="94" t="n"/>
      <c r="F16" s="90" t="n"/>
      <c r="G16" s="94" t="n"/>
      <c r="H16" s="95">
        <f>IF(G16="Gravada 7%",0.07,IF(G16="Gravada 10%",0.1,IF(G16="Gravada 15%",0.15,0)))</f>
        <v/>
      </c>
      <c r="I16" s="96">
        <f>F16*H16</f>
        <v/>
      </c>
      <c r="J16" s="113" t="n"/>
    </row>
    <row r="17" ht="15.75" customHeight="1" s="75">
      <c r="B17" s="98" t="n">
        <v>14</v>
      </c>
      <c r="C17" s="89" t="n"/>
      <c r="D17" s="93" t="n"/>
      <c r="E17" s="94" t="n"/>
      <c r="F17" s="90" t="n"/>
      <c r="G17" s="94" t="n"/>
      <c r="H17" s="99">
        <f>IF(G17="Gravada 7%",0.07,IF(G17="Gravada 10%",0.1,IF(G17="Gravada 15%",0.15,0)))</f>
        <v/>
      </c>
      <c r="I17" s="100">
        <f>F17*H17</f>
        <v/>
      </c>
      <c r="J17" s="114" t="n"/>
    </row>
    <row r="18" ht="15.75" customHeight="1" s="75">
      <c r="B18" s="92" t="n">
        <v>15</v>
      </c>
      <c r="C18" s="89" t="n"/>
      <c r="D18" s="93" t="n"/>
      <c r="E18" s="94" t="n"/>
      <c r="F18" s="90" t="n"/>
      <c r="G18" s="94" t="n"/>
      <c r="H18" s="95">
        <f>IF(G18="Gravada 7%",0.07,IF(G18="Gravada 10%",0.1,IF(G18="Gravada 15%",0.15,0)))</f>
        <v/>
      </c>
      <c r="I18" s="96">
        <f>F18*H18</f>
        <v/>
      </c>
      <c r="J18" s="113" t="n"/>
    </row>
    <row r="19" ht="15.75" customHeight="1" s="75">
      <c r="B19" s="98" t="n">
        <v>16</v>
      </c>
      <c r="C19" s="89" t="n"/>
      <c r="D19" s="93" t="n"/>
      <c r="E19" s="94" t="n"/>
      <c r="F19" s="90" t="n"/>
      <c r="G19" s="94" t="n"/>
      <c r="H19" s="99">
        <f>IF(G19="Gravada 7%",0.07,IF(G19="Gravada 10%",0.1,IF(G19="Gravada 15%",0.15,0)))</f>
        <v/>
      </c>
      <c r="I19" s="100">
        <f>F19*H19</f>
        <v/>
      </c>
      <c r="J19" s="114" t="n"/>
    </row>
    <row r="20" ht="15.75" customHeight="1" s="75">
      <c r="B20" s="92" t="n">
        <v>17</v>
      </c>
      <c r="C20" s="89" t="n"/>
      <c r="D20" s="93" t="n"/>
      <c r="E20" s="94" t="n"/>
      <c r="F20" s="90" t="n"/>
      <c r="G20" s="94" t="n"/>
      <c r="H20" s="95">
        <f>IF(G20="Gravada 7%",0.07,IF(G20="Gravada 10%",0.1,IF(G20="Gravada 15%",0.15,0)))</f>
        <v/>
      </c>
      <c r="I20" s="96">
        <f>F20*H20</f>
        <v/>
      </c>
      <c r="J20" s="113" t="n"/>
    </row>
    <row r="21" ht="15.75" customHeight="1" s="75">
      <c r="B21" s="98" t="n">
        <v>18</v>
      </c>
      <c r="C21" s="89" t="n"/>
      <c r="D21" s="93" t="n"/>
      <c r="E21" s="94" t="n"/>
      <c r="F21" s="90" t="n"/>
      <c r="G21" s="94" t="n"/>
      <c r="H21" s="99">
        <f>IF(G21="Gravada 7%",0.07,IF(G21="Gravada 10%",0.1,IF(G21="Gravada 15%",0.15,0)))</f>
        <v/>
      </c>
      <c r="I21" s="100">
        <f>F21*H21</f>
        <v/>
      </c>
      <c r="J21" s="114" t="n"/>
    </row>
    <row r="22" ht="15.75" customHeight="1" s="75">
      <c r="B22" s="92" t="n">
        <v>19</v>
      </c>
      <c r="C22" s="89" t="n"/>
      <c r="D22" s="93" t="n"/>
      <c r="E22" s="94" t="n"/>
      <c r="F22" s="90" t="n"/>
      <c r="G22" s="94" t="n"/>
      <c r="H22" s="95">
        <f>IF(G22="Gravada 7%",0.07,IF(G22="Gravada 10%",0.1,IF(G22="Gravada 15%",0.15,0)))</f>
        <v/>
      </c>
      <c r="I22" s="96">
        <f>F22*H22</f>
        <v/>
      </c>
      <c r="J22" s="113" t="n"/>
    </row>
    <row r="23" ht="15.75" customHeight="1" s="75">
      <c r="B23" s="98" t="n">
        <v>20</v>
      </c>
      <c r="C23" s="89" t="n"/>
      <c r="D23" s="93" t="n"/>
      <c r="E23" s="94" t="n"/>
      <c r="F23" s="90" t="n"/>
      <c r="G23" s="94" t="n"/>
      <c r="H23" s="99">
        <f>IF(G23="Gravada 7%",0.07,IF(G23="Gravada 10%",0.1,IF(G23="Gravada 15%",0.15,0)))</f>
        <v/>
      </c>
      <c r="I23" s="100">
        <f>F23*H23</f>
        <v/>
      </c>
      <c r="J23" s="114" t="n"/>
    </row>
    <row r="24" ht="18" customHeight="1" s="75">
      <c r="B24" s="102" t="inlineStr">
        <is>
          <t>TOTAL</t>
        </is>
      </c>
      <c r="C24" s="103" t="n"/>
      <c r="D24" s="103" t="n"/>
      <c r="E24" s="103" t="n"/>
      <c r="F24" s="104">
        <f>SUM(F4:F23)</f>
        <v/>
      </c>
      <c r="G24" s="103" t="n"/>
      <c r="H24" s="103" t="n"/>
      <c r="I24" s="105">
        <f>SUM(I4:I23)</f>
        <v/>
      </c>
      <c r="J24" s="103" t="n"/>
    </row>
    <row r="26" ht="13.5" customHeight="1" s="75">
      <c r="B26" s="106" t="inlineStr">
        <is>
          <t xml:space="preserve">  RESUMEN VENTAS POR TASA</t>
        </is>
      </c>
    </row>
    <row r="27" ht="13.5" customHeight="1" s="75">
      <c r="B27" s="107" t="inlineStr">
        <is>
          <t>Tasa</t>
        </is>
      </c>
      <c r="F27" s="107" t="inlineStr">
        <is>
          <t>Base ventas B/</t>
        </is>
      </c>
      <c r="I27" s="107" t="inlineStr">
        <is>
          <t>Debito fiscal B/</t>
        </is>
      </c>
    </row>
    <row r="28" ht="15.75" customHeight="1" s="75">
      <c r="B28" s="108" t="inlineStr">
        <is>
          <t>Gravada 7%</t>
        </is>
      </c>
      <c r="C28" s="109" t="n"/>
      <c r="D28" s="109" t="n"/>
      <c r="E28" s="109" t="n"/>
      <c r="F28" s="100">
        <f>SUMIF(G4:G23,"Gravada 7%",F4:F23)</f>
        <v/>
      </c>
      <c r="I28" s="100">
        <f>SUMIF(G4:G23,"Gravada 7%",I4:I23)</f>
        <v/>
      </c>
    </row>
    <row r="29" ht="15.75" customHeight="1" s="75">
      <c r="B29" s="110" t="inlineStr">
        <is>
          <t>Gravada 10%</t>
        </is>
      </c>
      <c r="C29" s="109" t="n"/>
      <c r="D29" s="109" t="n"/>
      <c r="E29" s="109" t="n"/>
      <c r="F29" s="96">
        <f>SUMIF(G4:G23,"Gravada 10%",F4:F23)</f>
        <v/>
      </c>
      <c r="I29" s="96">
        <f>SUMIF(G4:G23,"Gravada 10%",I4:I23)</f>
        <v/>
      </c>
    </row>
    <row r="30" ht="15.75" customHeight="1" s="75">
      <c r="B30" s="108" t="inlineStr">
        <is>
          <t>Gravada 15%</t>
        </is>
      </c>
      <c r="C30" s="109" t="n"/>
      <c r="D30" s="109" t="n"/>
      <c r="E30" s="109" t="n"/>
      <c r="F30" s="100">
        <f>SUMIF(G4:G23,"Gravada 15%",F4:F23)</f>
        <v/>
      </c>
      <c r="I30" s="100">
        <f>SUMIF(G4:G23,"Gravada 15%",I4:I23)</f>
        <v/>
      </c>
    </row>
    <row r="31" ht="15.75" customHeight="1" s="75">
      <c r="B31" s="110" t="inlineStr">
        <is>
          <t>Tasa 0%</t>
        </is>
      </c>
      <c r="C31" s="109" t="n"/>
      <c r="D31" s="109" t="n"/>
      <c r="E31" s="109" t="n"/>
      <c r="F31" s="96">
        <f>SUMIF(G4:G23,"Tasa 0%",F4:F23)</f>
        <v/>
      </c>
      <c r="I31" s="96">
        <f>SUMIF(G4:G23,"Tasa 0%",I4:I23)</f>
        <v/>
      </c>
    </row>
    <row r="32" ht="15.75" customHeight="1" s="75">
      <c r="B32" s="108" t="inlineStr">
        <is>
          <t>Exenta</t>
        </is>
      </c>
      <c r="C32" s="109" t="n"/>
      <c r="D32" s="109" t="n"/>
      <c r="E32" s="109" t="n"/>
      <c r="F32" s="100">
        <f>SUMIF(G4:G23,"Exenta",F4:F23)</f>
        <v/>
      </c>
      <c r="I32" s="100">
        <f>SUMIF(G4:G23,"Exenta",I4:I23)</f>
        <v/>
      </c>
    </row>
    <row r="33" ht="18" customHeight="1" s="75">
      <c r="B33" s="115" t="inlineStr">
        <is>
          <t>TOTAL DEBITO FISCAL DEL MES</t>
        </is>
      </c>
      <c r="C33" s="116" t="n"/>
      <c r="D33" s="116" t="n"/>
      <c r="E33" s="116" t="n"/>
      <c r="I33" s="105">
        <f>SUM(I28:I32)</f>
        <v/>
      </c>
    </row>
  </sheetData>
  <mergeCells count="9">
    <mergeCell ref="B31:E31"/>
    <mergeCell ref="B30:E30"/>
    <mergeCell ref="B26:J26"/>
    <mergeCell ref="B29:E29"/>
    <mergeCell ref="B1:J1"/>
    <mergeCell ref="B33:E33"/>
    <mergeCell ref="B28:E28"/>
    <mergeCell ref="B2:J2"/>
    <mergeCell ref="B32:E3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B1:D22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74" min="1" max="1"/>
    <col width="6" customWidth="1" style="74" min="2" max="2"/>
    <col width="44" customWidth="1" style="74" min="3" max="3"/>
    <col width="22" customWidth="1" style="74" min="4" max="4"/>
  </cols>
  <sheetData>
    <row r="1" ht="21.75" customHeight="1" s="75">
      <c r="B1" s="87" t="inlineStr">
        <is>
          <t>M4  ITBMS MENSUAL  Estado de Cuenta ITBMS — F-430</t>
        </is>
      </c>
    </row>
    <row r="2" ht="13.5" customHeight="1" s="75">
      <c r="B2" s="77" t="inlineStr">
        <is>
          <t>Estos valores son los que ingresas en el Simulador ACI del ITBMS y en el F-430 DGI.</t>
        </is>
      </c>
    </row>
    <row r="3" ht="13.5" customHeight="1" s="75">
      <c r="B3" s="117" t="inlineStr">
        <is>
          <t xml:space="preserve">  DEBITO FISCAL (ITBMS cobrado en ventas)</t>
        </is>
      </c>
    </row>
    <row r="4" ht="15.75" customHeight="1" s="75">
      <c r="B4" s="98" t="inlineStr">
        <is>
          <t>D1</t>
        </is>
      </c>
      <c r="C4" s="118" t="inlineStr">
        <is>
          <t>Ventas gravadas al 7%</t>
        </is>
      </c>
      <c r="D4" s="100">
        <f>'Ventas - Debito Fiscal'!I28</f>
        <v/>
      </c>
    </row>
    <row r="5" ht="15.75" customHeight="1" s="75">
      <c r="B5" s="92" t="inlineStr">
        <is>
          <t>D2</t>
        </is>
      </c>
      <c r="C5" s="119" t="inlineStr">
        <is>
          <t>Ventas gravadas al 10%</t>
        </is>
      </c>
      <c r="D5" s="96">
        <f>'Ventas - Debito Fiscal'!I29</f>
        <v/>
      </c>
    </row>
    <row r="6" ht="15.75" customHeight="1" s="75">
      <c r="B6" s="98" t="inlineStr">
        <is>
          <t>D3</t>
        </is>
      </c>
      <c r="C6" s="118" t="inlineStr">
        <is>
          <t>Ventas gravadas al 15% (solo tabaco)</t>
        </is>
      </c>
      <c r="D6" s="100">
        <f>'Ventas - Debito Fiscal'!I30</f>
        <v/>
      </c>
    </row>
    <row r="7" ht="15.75" customHeight="1" s="75">
      <c r="B7" s="92" t="inlineStr">
        <is>
          <t>D4</t>
        </is>
      </c>
      <c r="C7" s="119" t="inlineStr">
        <is>
          <t>Exportaciones tasa 0% (con credito fiscal)</t>
        </is>
      </c>
      <c r="D7" s="96">
        <f>'Ventas - Debito Fiscal'!I31</f>
        <v/>
      </c>
    </row>
    <row r="8" ht="19.5" customHeight="1" s="75">
      <c r="B8" s="103" t="n"/>
      <c r="C8" s="120" t="inlineStr">
        <is>
          <t>TOTAL DEBITO FISCAL</t>
        </is>
      </c>
      <c r="D8" s="105">
        <f>SUM(D4:D7)</f>
        <v/>
      </c>
    </row>
    <row r="10" ht="13.5" customHeight="1" s="75">
      <c r="B10" s="121" t="inlineStr">
        <is>
          <t xml:space="preserve">  CREDITO FISCAL (ITBMS pagado en compras)</t>
        </is>
      </c>
    </row>
    <row r="11" ht="15.75" customHeight="1" s="75">
      <c r="B11" s="122" t="inlineStr">
        <is>
          <t>C1</t>
        </is>
      </c>
      <c r="C11" s="123" t="inlineStr">
        <is>
          <t>Compras gravadas al 7%</t>
        </is>
      </c>
      <c r="D11" s="124">
        <f>'Compras - Credito Fiscal'!K28</f>
        <v/>
      </c>
    </row>
    <row r="12" ht="15.75" customHeight="1" s="75">
      <c r="B12" s="125" t="inlineStr">
        <is>
          <t>C2</t>
        </is>
      </c>
      <c r="C12" s="119" t="inlineStr">
        <is>
          <t>Compras gravadas al 10%</t>
        </is>
      </c>
      <c r="D12" s="126">
        <f>'Compras - Credito Fiscal'!K29</f>
        <v/>
      </c>
    </row>
    <row r="13" ht="15.75" customHeight="1" s="75">
      <c r="B13" s="122" t="inlineStr">
        <is>
          <t>C3</t>
        </is>
      </c>
      <c r="C13" s="123" t="inlineStr">
        <is>
          <t>Compras gravadas al 15% (tabaco)</t>
        </is>
      </c>
      <c r="D13" s="124">
        <f>'Compras - Credito Fiscal'!K30</f>
        <v/>
      </c>
    </row>
    <row r="14" ht="15.75" customHeight="1" s="75">
      <c r="B14" s="125" t="inlineStr">
        <is>
          <t>C4</t>
        </is>
      </c>
      <c r="C14" s="119" t="inlineStr">
        <is>
          <t>Credito por exportaciones (tasa 0%)</t>
        </is>
      </c>
      <c r="D14" s="126">
        <f>'Compras - Credito Fiscal'!K31</f>
        <v/>
      </c>
    </row>
    <row r="15" ht="15.75" customHeight="1" s="75">
      <c r="B15" s="122" t="inlineStr">
        <is>
          <t>C5</t>
        </is>
      </c>
      <c r="C15" s="123" t="inlineStr">
        <is>
          <t>Saldo a favor mes anterior</t>
        </is>
      </c>
      <c r="D15" s="124">
        <f>'Datos del Periodo'!C12</f>
        <v/>
      </c>
    </row>
    <row r="16" ht="19.5" customHeight="1" s="75">
      <c r="B16" s="127" t="n"/>
      <c r="C16" s="128" t="inlineStr">
        <is>
          <t>TOTAL CREDITO FISCAL</t>
        </is>
      </c>
      <c r="D16" s="129">
        <f>SUM(D11:D15)</f>
        <v/>
      </c>
    </row>
    <row r="18" ht="13.5" customHeight="1" s="75">
      <c r="B18" s="106" t="inlineStr">
        <is>
          <t xml:space="preserve">  RESULTADO — ITBMS NETO F-430</t>
        </is>
      </c>
    </row>
    <row r="19" ht="19.5" customHeight="1" s="75">
      <c r="C19" s="130" t="inlineStr">
        <is>
          <t>Debito fiscal (ITBMS cobrado en ventas)</t>
        </is>
      </c>
      <c r="D19" s="105">
        <f>D8</f>
        <v/>
      </c>
    </row>
    <row r="20" ht="19.5" customHeight="1" s="75">
      <c r="C20" s="131" t="inlineStr">
        <is>
          <t>(-) Credito fiscal (ITBMS pagado en compras)</t>
        </is>
      </c>
      <c r="D20" s="132">
        <f>-D16</f>
        <v/>
      </c>
    </row>
    <row r="21" ht="25.5" customHeight="1" s="75">
      <c r="B21" s="103" t="n"/>
      <c r="C21" s="120" t="inlineStr">
        <is>
          <t>ITBMS NETO — positivo = a pagar   negativo = saldo a favor</t>
        </is>
      </c>
      <c r="D21" s="133">
        <f>D8-D16</f>
        <v/>
      </c>
    </row>
    <row r="22" ht="30" customHeight="1" s="75">
      <c r="B22" s="134" t="inlineStr">
        <is>
          <t>Si el resultado es NEGATIVO tienes saldo a favor. Ese saldo se arrastra al siguiente mes (casilla saldo anterior en el proximo F-430). Si el credito supera al debito de forma recurrente puedes solicitar devolucion anual a la DGI.</t>
        </is>
      </c>
    </row>
  </sheetData>
  <mergeCells count="6">
    <mergeCell ref="B10:D10"/>
    <mergeCell ref="B3:D3"/>
    <mergeCell ref="B22:D22"/>
    <mergeCell ref="B1:D1"/>
    <mergeCell ref="B18:D18"/>
    <mergeCell ref="B2:D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B1:G2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74" min="1" max="1"/>
    <col width="4" customWidth="1" style="74" min="2" max="2"/>
    <col width="28" customWidth="1" style="74" min="3" max="3"/>
    <col width="14" customWidth="1" style="74" min="4" max="4"/>
    <col width="12" customWidth="1" style="74" min="5" max="5"/>
    <col width="14" customWidth="1" style="74" min="6" max="6"/>
    <col width="16" customWidth="1" style="74" min="7" max="7"/>
  </cols>
  <sheetData>
    <row r="1" ht="18" customHeight="1" s="75">
      <c r="B1" s="135" t="inlineStr">
        <is>
          <t>REFERENCIA — Restaurante &amp; Hotel Casco Viejo — Mayo 2025  (SOLO FACILITADOR)</t>
        </is>
      </c>
    </row>
    <row r="2" ht="13.5" customHeight="1" s="75">
      <c r="B2" s="106" t="inlineStr">
        <is>
          <t xml:space="preserve">  COMPRAS CLAVE — Grupo Panama Gastronomica S.A.</t>
        </is>
      </c>
    </row>
    <row r="3" ht="13.5" customHeight="1" s="75">
      <c r="B3" s="107" t="inlineStr">
        <is>
          <t>#</t>
        </is>
      </c>
      <c r="C3" s="107" t="inlineStr">
        <is>
          <t>Proveedor / descripcion</t>
        </is>
      </c>
      <c r="D3" s="107" t="inlineStr">
        <is>
          <t>Subtotal B/</t>
        </is>
      </c>
      <c r="E3" s="107" t="inlineStr">
        <is>
          <t>Clasificacion</t>
        </is>
      </c>
      <c r="F3" s="107" t="inlineStr">
        <is>
          <t>ITBMS B/</t>
        </is>
      </c>
      <c r="G3" s="107" t="inlineStr">
        <is>
          <t>Credito fiscal?</t>
        </is>
      </c>
    </row>
    <row r="4" ht="12.75" customHeight="1" s="75">
      <c r="B4" s="136" t="n">
        <v>1</v>
      </c>
      <c r="C4" s="137" t="inlineStr">
        <is>
          <t>Super 99 — canasta basica (arroz, frijoles, azucar)</t>
        </is>
      </c>
      <c r="D4" s="136" t="inlineStr">
        <is>
          <t>320</t>
        </is>
      </c>
      <c r="E4" s="136" t="inlineStr">
        <is>
          <t>Exenta</t>
        </is>
      </c>
      <c r="F4" s="136" t="inlineStr">
        <is>
          <t>0</t>
        </is>
      </c>
      <c r="G4" s="136" t="inlineStr">
        <is>
          <t>No</t>
        </is>
      </c>
    </row>
    <row r="5" ht="12.75" customHeight="1" s="75">
      <c r="B5" s="138" t="n">
        <v>2</v>
      </c>
      <c r="C5" s="139" t="inlineStr">
        <is>
          <t>Carniceria Don Pedro — carnes frescas</t>
        </is>
      </c>
      <c r="D5" s="138" t="inlineStr">
        <is>
          <t>680</t>
        </is>
      </c>
      <c r="E5" s="138" t="inlineStr">
        <is>
          <t>Exenta</t>
        </is>
      </c>
      <c r="F5" s="138" t="inlineStr">
        <is>
          <t>0</t>
        </is>
      </c>
      <c r="G5" s="138" t="inlineStr">
        <is>
          <t>No</t>
        </is>
      </c>
    </row>
    <row r="6" ht="12.75" customHeight="1" s="75">
      <c r="B6" s="140" t="n">
        <v>3</v>
      </c>
      <c r="C6" s="141" t="inlineStr">
        <is>
          <t>Licores Premium — ron, whisky, vodka</t>
        </is>
      </c>
      <c r="D6" s="140" t="inlineStr">
        <is>
          <t>1,240</t>
        </is>
      </c>
      <c r="E6" s="140" t="inlineStr">
        <is>
          <t>Gravada 10%</t>
        </is>
      </c>
      <c r="F6" s="140" t="inlineStr">
        <is>
          <t>124.00</t>
        </is>
      </c>
      <c r="G6" s="140" t="inlineStr">
        <is>
          <t>Si</t>
        </is>
      </c>
    </row>
    <row r="7" ht="12.75" customHeight="1" s="75">
      <c r="B7" s="142" t="n">
        <v>4</v>
      </c>
      <c r="C7" s="143" t="inlineStr">
        <is>
          <t>Lavanderia Industrial — lenceria hotel</t>
        </is>
      </c>
      <c r="D7" s="142" t="inlineStr">
        <is>
          <t>450</t>
        </is>
      </c>
      <c r="E7" s="142" t="inlineStr">
        <is>
          <t>Gravada 7%</t>
        </is>
      </c>
      <c r="F7" s="142" t="inlineStr">
        <is>
          <t>31.50</t>
        </is>
      </c>
      <c r="G7" s="142" t="inlineStr">
        <is>
          <t>Si</t>
        </is>
      </c>
    </row>
    <row r="8" ht="12.75" customHeight="1" s="75">
      <c r="B8" s="136" t="n">
        <v>5</v>
      </c>
      <c r="C8" s="137" t="inlineStr">
        <is>
          <t>Farmacia Arrocha — botiquin (uso interno)</t>
        </is>
      </c>
      <c r="D8" s="136" t="inlineStr">
        <is>
          <t>85</t>
        </is>
      </c>
      <c r="E8" s="136" t="inlineStr">
        <is>
          <t>Exenta</t>
        </is>
      </c>
      <c r="F8" s="136" t="inlineStr">
        <is>
          <t>0</t>
        </is>
      </c>
      <c r="G8" s="136" t="inlineStr">
        <is>
          <t>No</t>
        </is>
      </c>
    </row>
    <row r="9" ht="12.75" customHeight="1" s="75">
      <c r="B9" s="142" t="n">
        <v>6</v>
      </c>
      <c r="C9" s="143" t="inlineStr">
        <is>
          <t>Cable &amp; Wireless — internet + telefonia</t>
        </is>
      </c>
      <c r="D9" s="142" t="inlineStr">
        <is>
          <t>320</t>
        </is>
      </c>
      <c r="E9" s="142" t="inlineStr">
        <is>
          <t>Gravada 7%</t>
        </is>
      </c>
      <c r="F9" s="142" t="inlineStr">
        <is>
          <t>22.40</t>
        </is>
      </c>
      <c r="G9" s="142" t="inlineStr">
        <is>
          <t>Si</t>
        </is>
      </c>
    </row>
    <row r="10" ht="12.75" customHeight="1" s="75">
      <c r="B10" s="140" t="n">
        <v>7</v>
      </c>
      <c r="C10" s="141" t="inlineStr">
        <is>
          <t>Gas LPG — cocina del restaurante</t>
        </is>
      </c>
      <c r="D10" s="140" t="inlineStr">
        <is>
          <t>280</t>
        </is>
      </c>
      <c r="E10" s="140" t="inlineStr">
        <is>
          <t>Gravada 7%</t>
        </is>
      </c>
      <c r="F10" s="140" t="inlineStr">
        <is>
          <t>19.60</t>
        </is>
      </c>
      <c r="G10" s="140" t="inlineStr">
        <is>
          <t>Si</t>
        </is>
      </c>
    </row>
    <row r="11" ht="12.75" customHeight="1" s="75">
      <c r="B11" s="138" t="n">
        <v>8</v>
      </c>
      <c r="C11" s="139" t="inlineStr">
        <is>
          <t>Frutas &amp; Verduras El Campesino — frescas</t>
        </is>
      </c>
      <c r="D11" s="138" t="inlineStr">
        <is>
          <t>195</t>
        </is>
      </c>
      <c r="E11" s="138" t="inlineStr">
        <is>
          <t>Exenta</t>
        </is>
      </c>
      <c r="F11" s="138" t="inlineStr">
        <is>
          <t>0</t>
        </is>
      </c>
      <c r="G11" s="138" t="inlineStr">
        <is>
          <t>No</t>
        </is>
      </c>
    </row>
    <row r="12" ht="12.75" customHeight="1" s="75">
      <c r="B12" s="136" t="n">
        <v>9</v>
      </c>
      <c r="C12" s="137" t="inlineStr">
        <is>
          <t>Sysco — aceites y condimentos canasta basica</t>
        </is>
      </c>
      <c r="D12" s="136" t="inlineStr">
        <is>
          <t>410</t>
        </is>
      </c>
      <c r="E12" s="136" t="inlineStr">
        <is>
          <t>Exenta</t>
        </is>
      </c>
      <c r="F12" s="136" t="inlineStr">
        <is>
          <t>0</t>
        </is>
      </c>
      <c r="G12" s="136" t="inlineStr">
        <is>
          <t>No</t>
        </is>
      </c>
    </row>
    <row r="13" ht="12.75" customHeight="1" s="75">
      <c r="B13" s="142" t="n">
        <v>10</v>
      </c>
      <c r="C13" s="143" t="inlineStr">
        <is>
          <t>ENSA — electricidad comercial hotel</t>
        </is>
      </c>
      <c r="D13" s="142" t="inlineStr">
        <is>
          <t>1,850</t>
        </is>
      </c>
      <c r="E13" s="142" t="inlineStr">
        <is>
          <t>Exenta</t>
        </is>
      </c>
      <c r="F13" s="142" t="inlineStr">
        <is>
          <t>0</t>
        </is>
      </c>
      <c r="G13" s="142" t="inlineStr">
        <is>
          <t>No</t>
        </is>
      </c>
    </row>
    <row r="14" ht="12.75" customHeight="1" s="75">
      <c r="B14" s="144" t="inlineStr">
        <is>
          <t>...</t>
        </is>
      </c>
      <c r="C14" s="145" t="inlineStr">
        <is>
          <t>TOTAL CREDITO FISCAL COMPRAS</t>
        </is>
      </c>
      <c r="D14" s="144" t="inlineStr">
        <is>
          <t>—</t>
        </is>
      </c>
      <c r="E14" s="144" t="inlineStr">
        <is>
          <t>—</t>
        </is>
      </c>
      <c r="F14" s="144" t="inlineStr">
        <is>
          <t>B/ 803.00</t>
        </is>
      </c>
      <c r="G14" s="144" t="inlineStr">
        <is>
          <t>—</t>
        </is>
      </c>
    </row>
    <row r="15" ht="45" customHeight="1" s="75">
      <c r="B15" s="151" t="inlineStr">
        <is>
          <t>NOTA CORREGIDA: 'Licores Premium' es bebida alcoholica -&gt; tasa 10% (no 7%), Art.1057-V C.F. 'ENSA electricidad' es servicio publico -&gt; EXENTO (no genera credito fiscal). Verificar siempre contra la tabla de tasas de la Hoja 1 antes de clasificar una factura.</t>
        </is>
      </c>
    </row>
    <row r="16" ht="13.5" customHeight="1" s="75">
      <c r="B16" s="106" t="inlineStr">
        <is>
          <t xml:space="preserve">  VENTAS CLAVE</t>
        </is>
      </c>
    </row>
    <row r="17" ht="13.5" customHeight="1" s="75">
      <c r="B17" s="107" t="inlineStr">
        <is>
          <t>#</t>
        </is>
      </c>
      <c r="C17" s="107" t="inlineStr">
        <is>
          <t>Descripcion</t>
        </is>
      </c>
      <c r="D17" s="107" t="inlineStr">
        <is>
          <t>Base B/</t>
        </is>
      </c>
      <c r="E17" s="107" t="inlineStr">
        <is>
          <t>Clasificacion</t>
        </is>
      </c>
      <c r="F17" s="107" t="inlineStr">
        <is>
          <t>Debito B/</t>
        </is>
      </c>
      <c r="G17" s="107" t="inlineStr">
        <is>
          <t>Fundamento</t>
        </is>
      </c>
    </row>
    <row r="18" ht="12.75" customHeight="1" s="75">
      <c r="B18" s="146" t="n">
        <v>1</v>
      </c>
      <c r="C18" s="147" t="inlineStr">
        <is>
          <t>Cena restaurante (comida preparada)</t>
        </is>
      </c>
      <c r="D18" s="146" t="inlineStr">
        <is>
          <t>1,340</t>
        </is>
      </c>
      <c r="E18" s="146" t="inlineStr">
        <is>
          <t>Gravada 7%</t>
        </is>
      </c>
      <c r="F18" s="146" t="inlineStr">
        <is>
          <t>93.80</t>
        </is>
      </c>
      <c r="G18" s="146" t="inlineStr">
        <is>
          <t>Art.1057-V</t>
        </is>
      </c>
    </row>
    <row r="19" ht="12.75" customHeight="1" s="75">
      <c r="B19" s="148" t="n">
        <v>2</v>
      </c>
      <c r="C19" s="149" t="inlineStr">
        <is>
          <t>Hospedaje hotel — 4 noches</t>
        </is>
      </c>
      <c r="D19" s="148" t="inlineStr">
        <is>
          <t>2,800</t>
        </is>
      </c>
      <c r="E19" s="148" t="inlineStr">
        <is>
          <t>Gravada 10%</t>
        </is>
      </c>
      <c r="F19" s="148" t="inlineStr">
        <is>
          <t>280.00</t>
        </is>
      </c>
      <c r="G19" s="148" t="inlineStr">
        <is>
          <t>Art.1057-V p.3</t>
        </is>
      </c>
    </row>
    <row r="20" ht="12.75" customHeight="1" s="75">
      <c r="B20" s="146" t="n">
        <v>3</v>
      </c>
      <c r="C20" s="147" t="inlineStr">
        <is>
          <t>Almuerzo corporativo</t>
        </is>
      </c>
      <c r="D20" s="146" t="inlineStr">
        <is>
          <t>850</t>
        </is>
      </c>
      <c r="E20" s="146" t="inlineStr">
        <is>
          <t>Gravada 7%</t>
        </is>
      </c>
      <c r="F20" s="146" t="inlineStr">
        <is>
          <t>59.50</t>
        </is>
      </c>
      <c r="G20" s="146" t="inlineStr">
        <is>
          <t>Art.1057-V</t>
        </is>
      </c>
    </row>
    <row r="21" ht="12.75" customHeight="1" s="75">
      <c r="B21" s="148" t="n">
        <v>4</v>
      </c>
      <c r="C21" s="149" t="inlineStr">
        <is>
          <t>Suite junior 3 noches — negocios</t>
        </is>
      </c>
      <c r="D21" s="148" t="inlineStr">
        <is>
          <t>1,800</t>
        </is>
      </c>
      <c r="E21" s="148" t="inlineStr">
        <is>
          <t>Gravada 10%</t>
        </is>
      </c>
      <c r="F21" s="148" t="inlineStr">
        <is>
          <t>180.00</t>
        </is>
      </c>
      <c r="G21" s="148" t="inlineStr">
        <is>
          <t>Art.1057-V p.3</t>
        </is>
      </c>
    </row>
    <row r="22" ht="12.75" customHeight="1" s="75">
      <c r="B22" s="146" t="n">
        <v>5</v>
      </c>
      <c r="C22" s="147" t="inlineStr">
        <is>
          <t>Banquete boda 80 personas</t>
        </is>
      </c>
      <c r="D22" s="146" t="inlineStr">
        <is>
          <t>4,200</t>
        </is>
      </c>
      <c r="E22" s="146" t="inlineStr">
        <is>
          <t>Gravada 7%</t>
        </is>
      </c>
      <c r="F22" s="146" t="inlineStr">
        <is>
          <t>294.00</t>
        </is>
      </c>
      <c r="G22" s="146" t="inlineStr">
        <is>
          <t>Art.1057-V</t>
        </is>
      </c>
    </row>
    <row r="23" ht="12.75" customHeight="1" s="75">
      <c r="B23" s="148" t="n">
        <v>6</v>
      </c>
      <c r="C23" s="149" t="inlineStr">
        <is>
          <t>Habitacion sencilla 1 noche</t>
        </is>
      </c>
      <c r="D23" s="148" t="inlineStr">
        <is>
          <t>120</t>
        </is>
      </c>
      <c r="E23" s="148" t="inlineStr">
        <is>
          <t>Gravada 10%</t>
        </is>
      </c>
      <c r="F23" s="148" t="inlineStr">
        <is>
          <t>12.00</t>
        </is>
      </c>
      <c r="G23" s="148" t="inlineStr">
        <is>
          <t>Art.1057-V p.3</t>
        </is>
      </c>
    </row>
    <row r="24" ht="12.75" customHeight="1" s="75">
      <c r="B24" s="146" t="inlineStr">
        <is>
          <t>...</t>
        </is>
      </c>
      <c r="C24" s="147" t="inlineStr">
        <is>
          <t>TOTAL DEBITO FISCAL VENTAS</t>
        </is>
      </c>
      <c r="D24" s="146" t="inlineStr">
        <is>
          <t>—</t>
        </is>
      </c>
      <c r="E24" s="146" t="inlineStr">
        <is>
          <t>—</t>
        </is>
      </c>
      <c r="F24" s="146" t="inlineStr">
        <is>
          <t>B/ 1,759.10</t>
        </is>
      </c>
      <c r="G24" s="146" t="inlineStr">
        <is>
          <t>—</t>
        </is>
      </c>
    </row>
    <row r="26" ht="18" customHeight="1" s="75">
      <c r="B26" s="150" t="inlineStr">
        <is>
          <t>RESULTADO: Debito B/ 1,759.10  —  Credito B/ 803.00  =  ITBMS NETO A PAGAR B/ 956.10</t>
        </is>
      </c>
    </row>
  </sheetData>
  <mergeCells count="4">
    <mergeCell ref="B1:G1"/>
    <mergeCell ref="B2:G2"/>
    <mergeCell ref="B26:G26"/>
    <mergeCell ref="B16:G16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2026-07-13T17:42:04Z</dcterms:created>
  <dcterms:modified xmlns:dcterms="http://purl.org/dc/terms/" xmlns:xsi="http://www.w3.org/2001/XMLSchema-instance" xsi:type="dcterms:W3CDTF">2026-07-25T01:10:56Z</dcterms:modified>
  <cp:revision>0</cp:revision>
</cp:coreProperties>
</file>